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Budget vs actual" sheetId="2" state="visible" r:id="rId4"/>
  </sheets>
  <definedNames>
    <definedName function="false" hidden="false" localSheetId="1" name="_xlnm.Print_Titles" vbProcedure="false">'Budget vs actual'!$A:$A,'Budget vs actual'!$6:$7</definedName>
    <definedName function="false" hidden="false" localSheetId="1" name="_xlnm.Print_Titles" vbProcedure="false">'Budget vs actual'!$6:$7,'Budget vs actual'!$A:$A</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<sst xmlns="http://schemas.openxmlformats.org/spreadsheetml/2006/main" count="182" uniqueCount="83">
  <si>
    <t xml:space="preserve">Budget vs actual</t>
  </si>
  <si>
    <t xml:space="preserve">Farm CFO by Clunes Rural</t>
  </si>
  <si>
    <t xml:space="preserve">Version 1.0, October 2026</t>
  </si>
  <si>
    <t xml:space="preserve">What this template is for</t>
  </si>
  <si>
    <t xml:space="preserve">Tracks your actual receipts and payments against budget, month by month from July to June, with variances in dollars and per cent for each month and year to date. The budget lines match the Farm CFO cashflow budget template, so you can copy your budget straight across.</t>
  </si>
  <si>
    <t xml:space="preserve">How to use it</t>
  </si>
  <si>
    <t xml:space="preserve">1. On the Budget vs actual sheet, enter your budget for each line and month in the Budget columns (copy the category subtotals from your cashflow budget).</t>
  </si>
  <si>
    <t xml:space="preserve">2. Each month, paste your actuals from Xero into the Actual columns (see How to paste from Xero below).</t>
  </si>
  <si>
    <t xml:space="preserve">3. Choose the reporting month in cell B2. The year to date columns add up July to that month.</t>
  </si>
  <si>
    <t xml:space="preserve">4. Read the variances. A positive variance is favourable (receipts above budget, or payments below budget). A negative variance, shown in red, is unfavourable.</t>
  </si>
  <si>
    <t xml:space="preserve">5. Replace every blue example figure with your own.</t>
  </si>
  <si>
    <t xml:space="preserve">How to paste from Xero</t>
  </si>
  <si>
    <t xml:space="preserve">1. In Xero, open the Profit and Loss report (under Reporting or Accounting, Reports).</t>
  </si>
  <si>
    <t xml:space="preserve">2. Set the date range to the reporting month, and use the compare option to show earlier periods by month, so that each month from July has its own column. Use the same basis (cash or accrual) every month. Cash basis matches a cashflow budget best.</t>
  </si>
  <si>
    <t xml:space="preserve">3. Export the report to Excel.</t>
  </si>
  <si>
    <t xml:space="preserve">4. Match each Xero account to a budget line here (for example add your cattle sales accounts together for the Cattle line). Keep a note of your mapping so it is the same every month.</t>
  </si>
  <si>
    <t xml:space="preserve">5. Copy the amounts into the blue Actual columns for each month. Use Paste Special, Values so you don't bring Xero's formatting or formulas across. Enter receipts and payments as positive numbers.</t>
  </si>
  <si>
    <t xml:space="preserve">6. Check the column order: Xero may list the most recent month first.</t>
  </si>
  <si>
    <t xml:space="preserve">7. Xero Profit and Loss amounts are normally shown excluding GST, which matches this template.</t>
  </si>
  <si>
    <t xml:space="preserve">8. Drawings, loan principal and capital purchases are not in the Profit and Loss. Take them from the Balance Sheet movements, the Account Transactions report or your bank statements.</t>
  </si>
  <si>
    <t xml:space="preserve">Notes</t>
  </si>
  <si>
    <t xml:space="preserve">Variance $ for receipts = actual - budget. Variance $ for payments = budget - actual. So positive is always favourable.</t>
  </si>
  <si>
    <t xml:space="preserve">Variance % = variance $ / budget. It is blank where the budget is nil or no actual has been entered.</t>
  </si>
  <si>
    <t xml:space="preserve">The example figures (a full budget and actuals for July to September) are for illustration only.</t>
  </si>
  <si>
    <t xml:space="preserve">Colour key</t>
  </si>
  <si>
    <t xml:space="preserve">Blue text on a sand fill = input. Type your own figures over these cells.</t>
  </si>
  <si>
    <t xml:space="preserve">Black text = formula. These cells calculate automatically, so please don't type over them.</t>
  </si>
  <si>
    <t xml:space="preserve">Wheat fill = key totals.</t>
  </si>
  <si>
    <t xml:space="preserve">Amounts are in Australian dollars (AUD). Dates are dd/mm/yyyy. The year runs 1 July to 30 June.</t>
  </si>
  <si>
    <t xml:space="preserve">Version</t>
  </si>
  <si>
    <t xml:space="preserve">Need a hand?</t>
  </si>
  <si>
    <t xml:space="preserve">Need a hand? Farm CFO prepares budgets, cashflows and bank review packs at fixed prices: farmcfo.com.au/services</t>
  </si>
  <si>
    <t xml:space="preserve">Important</t>
  </si>
  <si>
    <t xml:space="preserve">General information only. This template doesn't take account of your circumstances. Farm CFO is a business name of Levelhead Capital Pty Ltd (ABN 15 703 134 918). farmcfo.com.au · 0412 759 847</t>
  </si>
  <si>
    <t xml:space="preserve">Budget vs actual (AUD, excluding GST)</t>
  </si>
  <si>
    <t xml:space="preserve">Reporting month (for year to date)</t>
  </si>
  <si>
    <t xml:space="preserve">Sep</t>
  </si>
  <si>
    <t xml:space="preserve">Month number (helper)</t>
  </si>
  <si>
    <t xml:space="preserve">Financial year</t>
  </si>
  <si>
    <t xml:space="preserve">2026-27</t>
  </si>
  <si>
    <t xml:space="preserve">Blue figures on a sand fill are inputs. Example, replace with your own: the figures shown are examples for illustration only.</t>
  </si>
  <si>
    <t xml:space="preserve">Jul</t>
  </si>
  <si>
    <t xml:space="preserve">Aug</t>
  </si>
  <si>
    <t xml:space="preserve">Oct</t>
  </si>
  <si>
    <t xml:space="preserve">Nov</t>
  </si>
  <si>
    <t xml:space="preserve">Dec</t>
  </si>
  <si>
    <t xml:space="preserve">Jan</t>
  </si>
  <si>
    <t xml:space="preserve">Feb</t>
  </si>
  <si>
    <t xml:space="preserve">Mar</t>
  </si>
  <si>
    <t xml:space="preserve">Apr</t>
  </si>
  <si>
    <t xml:space="preserve">May</t>
  </si>
  <si>
    <t xml:space="preserve">Jun</t>
  </si>
  <si>
    <t xml:space="preserve">Item</t>
  </si>
  <si>
    <t xml:space="preserve">Year to date</t>
  </si>
  <si>
    <t xml:space="preserve">Full year</t>
  </si>
  <si>
    <t xml:space="preserve">Budget</t>
  </si>
  <si>
    <t xml:space="preserve">Actual</t>
  </si>
  <si>
    <t xml:space="preserve">Variance $</t>
  </si>
  <si>
    <t xml:space="preserve">Variance %</t>
  </si>
  <si>
    <t xml:space="preserve">RECEIPTS</t>
  </si>
  <si>
    <t xml:space="preserve">Pigs</t>
  </si>
  <si>
    <t xml:space="preserve">Cattle</t>
  </si>
  <si>
    <t xml:space="preserve">Sheep and wool</t>
  </si>
  <si>
    <t xml:space="preserve">Crops and other</t>
  </si>
  <si>
    <t xml:space="preserve">Other income</t>
  </si>
  <si>
    <t xml:space="preserve">Total receipts</t>
  </si>
  <si>
    <t xml:space="preserve">PAYMENTS</t>
  </si>
  <si>
    <t xml:space="preserve">Feed and grain</t>
  </si>
  <si>
    <t xml:space="preserve">Livestock purchases</t>
  </si>
  <si>
    <t xml:space="preserve">Animal health</t>
  </si>
  <si>
    <t xml:space="preserve">Freight and selling costs (commission, levies)</t>
  </si>
  <si>
    <t xml:space="preserve">Fuel and power</t>
  </si>
  <si>
    <t xml:space="preserve">Repairs and maintenance</t>
  </si>
  <si>
    <t xml:space="preserve">Wages</t>
  </si>
  <si>
    <t xml:space="preserve">Rates, insurance and fees</t>
  </si>
  <si>
    <t xml:space="preserve">Contractors</t>
  </si>
  <si>
    <t xml:space="preserve">Other costs</t>
  </si>
  <si>
    <t xml:space="preserve">Drawings / personal</t>
  </si>
  <si>
    <t xml:space="preserve">Loan repayments (principal and interest)</t>
  </si>
  <si>
    <t xml:space="preserve">Capital purchases</t>
  </si>
  <si>
    <t xml:space="preserve">Total payments</t>
  </si>
  <si>
    <t xml:space="preserve">Net cash flow (receipts less payments)</t>
  </si>
  <si>
    <t xml:space="preserve">Positive variance = favourable (receipts above budget, payments below budget). Negative variances show in red.</t>
  </si>
</sst>
</file>

<file path=xl/styles.xml><?xml version="1.0" encoding="utf-8"?>
<styleSheet xmlns="http://schemas.openxmlformats.org/spreadsheetml/2006/main">
  <numFmts count="5">
    <numFmt numFmtId="164" formatCode="General"/>
    <numFmt numFmtId="165" formatCode="0"/>
    <numFmt numFmtId="166" formatCode="\$#,##0;&quot;-$&quot;#,##0;\-"/>
    <numFmt numFmtId="167" formatCode="\$#,##0;[RED]&quot;-$&quot;#,##0;\-"/>
    <numFmt numFmtId="168" formatCode="0.0%;\-0.0%;\-"/>
  </numFmts>
  <fonts count="14">
    <font>
      <sz val="11"/>
      <color theme="1"/>
      <name val="Calibri"/>
      <family val="2"/>
      <charset val="1"/>
    </font>
    <font>
      <sz val="10"/>
      <name val="Arial"/>
      <family val="0"/>
    </font>
    <font>
      <sz val="10"/>
      <name val="Arial"/>
      <family val="0"/>
    </font>
    <font>
      <sz val="10"/>
      <name val="Arial"/>
      <family val="0"/>
    </font>
    <font>
      <b val="true"/>
      <sz val="18"/>
      <color rgb="FF3F5E4A"/>
      <name val="Arial"/>
      <family val="0"/>
      <charset val="1"/>
    </font>
    <font>
      <sz val="11"/>
      <color rgb="FF6B6B6B"/>
      <name val="Arial"/>
      <family val="0"/>
      <charset val="1"/>
    </font>
    <font>
      <i val="true"/>
      <sz val="9"/>
      <color rgb="FF6B6B6B"/>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
      <b val="true"/>
      <sz val="14"/>
      <color rgb="FF3F5E4A"/>
      <name val="Arial"/>
      <family val="0"/>
      <charset val="1"/>
    </font>
    <font>
      <b val="true"/>
      <sz val="11"/>
      <color rgb="FF3F5E4A"/>
      <name val="Arial"/>
      <family val="0"/>
      <charset val="1"/>
    </font>
    <font>
      <b val="true"/>
      <sz val="10"/>
      <color rgb="FF000000"/>
      <name val="Arial"/>
      <family val="0"/>
      <charset val="1"/>
    </font>
  </fonts>
  <fills count="5">
    <fill>
      <patternFill patternType="none"/>
    </fill>
    <fill>
      <patternFill patternType="gray125"/>
    </fill>
    <fill>
      <patternFill patternType="solid">
        <fgColor rgb="FF3F5E4A"/>
        <bgColor rgb="FF6B6B6B"/>
      </patternFill>
    </fill>
    <fill>
      <patternFill patternType="solid">
        <fgColor rgb="FFF7F5EE"/>
        <bgColor rgb="FFFFFFFF"/>
      </patternFill>
    </fill>
    <fill>
      <patternFill patternType="solid">
        <fgColor rgb="FFD9A93F"/>
        <bgColor rgb="FFFFCC00"/>
      </patternFill>
    </fill>
  </fills>
  <borders count="4">
    <border diagonalUp="false" diagonalDown="false">
      <left/>
      <right/>
      <top/>
      <bottom/>
      <diagonal/>
    </border>
    <border diagonalUp="false" diagonalDown="false">
      <left style="thin">
        <color rgb="FFA6A6A6"/>
      </left>
      <right/>
      <top/>
      <bottom/>
      <diagonal/>
    </border>
    <border diagonalUp="false" diagonalDown="false">
      <left/>
      <right/>
      <top style="thin">
        <color rgb="FFA6A6A6"/>
      </top>
      <bottom/>
      <diagonal/>
    </border>
    <border diagonalUp="false" diagonalDown="false">
      <left style="thin">
        <color rgb="FFA6A6A6"/>
      </left>
      <right/>
      <top style="thin">
        <color rgb="FFA6A6A6"/>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center" vertical="bottom" textRotation="0" wrapText="false" indent="0" shrinkToFit="false"/>
      <protection locked="true" hidden="false"/>
    </xf>
    <xf numFmtId="165" fontId="6" fillId="0" borderId="0" xfId="0" applyFont="true" applyBorder="false" applyAlignment="true" applyProtection="false">
      <alignment horizontal="center"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7" fillId="2" borderId="0"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1"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10" fillId="4" borderId="2" xfId="0" applyFont="true" applyBorder="true" applyAlignment="false" applyProtection="false">
      <alignment horizontal="general" vertical="bottom" textRotation="0" wrapText="false" indent="0" shrinkToFit="false"/>
      <protection locked="true" hidden="false"/>
    </xf>
    <xf numFmtId="166" fontId="10" fillId="4" borderId="3" xfId="0" applyFont="true" applyBorder="true" applyAlignment="false" applyProtection="false">
      <alignment horizontal="general" vertical="bottom" textRotation="0" wrapText="false" indent="0" shrinkToFit="false"/>
      <protection locked="true" hidden="false"/>
    </xf>
    <xf numFmtId="166" fontId="10" fillId="4" borderId="2" xfId="0" applyFont="true" applyBorder="true" applyAlignment="false" applyProtection="false">
      <alignment horizontal="general" vertical="bottom" textRotation="0" wrapText="false" indent="0" shrinkToFit="false"/>
      <protection locked="true" hidden="false"/>
    </xf>
    <xf numFmtId="167" fontId="10" fillId="4" borderId="2" xfId="0" applyFont="true" applyBorder="true" applyAlignment="false" applyProtection="false">
      <alignment horizontal="general" vertical="bottom" textRotation="0" wrapText="false" indent="0" shrinkToFit="false"/>
      <protection locked="true" hidden="false"/>
    </xf>
    <xf numFmtId="168" fontId="10" fillId="4" borderId="2" xfId="0" applyFont="true" applyBorder="true" applyAlignment="false" applyProtection="false">
      <alignment horizontal="general" vertical="bottom" textRotation="0" wrapText="false" indent="0" shrinkToFit="false"/>
      <protection locked="true" hidden="false"/>
    </xf>
    <xf numFmtId="164" fontId="13" fillId="0" borderId="2" xfId="0" applyFont="true" applyBorder="true" applyAlignment="false" applyProtection="false">
      <alignment horizontal="general" vertical="bottom" textRotation="0" wrapText="false" indent="0" shrinkToFit="false"/>
      <protection locked="true" hidden="false"/>
    </xf>
    <xf numFmtId="166" fontId="13" fillId="0" borderId="3" xfId="0" applyFont="true" applyBorder="true" applyAlignment="false" applyProtection="false">
      <alignment horizontal="general" vertical="bottom" textRotation="0" wrapText="false" indent="0" shrinkToFit="false"/>
      <protection locked="true" hidden="false"/>
    </xf>
    <xf numFmtId="166" fontId="13" fillId="0" borderId="2" xfId="0" applyFont="true" applyBorder="true" applyAlignment="false" applyProtection="false">
      <alignment horizontal="general" vertical="bottom" textRotation="0" wrapText="false" indent="0" shrinkToFit="false"/>
      <protection locked="true" hidden="false"/>
    </xf>
    <xf numFmtId="167" fontId="13" fillId="0" borderId="2" xfId="0" applyFont="true" applyBorder="true" applyAlignment="false" applyProtection="false">
      <alignment horizontal="general" vertical="bottom" textRotation="0" wrapText="false" indent="0" shrinkToFit="false"/>
      <protection locked="true" hidden="false"/>
    </xf>
    <xf numFmtId="168" fontId="13" fillId="0"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5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93F"/>
      <rgbColor rgb="FFFF6600"/>
      <rgbColor rgb="FF6B6B6B"/>
      <rgbColor rgb="FFA6A6A6"/>
      <rgbColor rgb="FF003366"/>
      <rgbColor rgb="FF339966"/>
      <rgbColor rgb="FF003300"/>
      <rgbColor rgb="FF333300"/>
      <rgbColor rgb="FF993300"/>
      <rgbColor rgb="FF993366"/>
      <rgbColor rgb="FF333399"/>
      <rgbColor rgb="FF3F5E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2514240</xdr:colOff>
      <xdr:row>1</xdr:row>
      <xdr:rowOff>676080</xdr:rowOff>
    </xdr:to>
    <xdr:pic>
      <xdr:nvPicPr>
        <xdr:cNvPr id="0" name="Image 1" descr="Picture"/>
        <xdr:cNvPicPr/>
      </xdr:nvPicPr>
      <xdr:blipFill>
        <a:blip r:embed="rId1"/>
        <a:stretch/>
      </xdr:blipFill>
      <xdr:spPr>
        <a:xfrm>
          <a:off x="211320" y="190440"/>
          <a:ext cx="2514240" cy="676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59.2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6" customFormat="false" ht="15" hidden="false" customHeight="false" outlineLevel="0" collapsed="false">
      <c r="B6" s="3" t="s">
        <v>2</v>
      </c>
    </row>
    <row r="8" customFormat="false" ht="18" hidden="false" customHeight="true" outlineLevel="0" collapsed="false">
      <c r="B8" s="4" t="s">
        <v>3</v>
      </c>
    </row>
    <row r="9" customFormat="false" ht="42" hidden="false" customHeight="true" outlineLevel="0" collapsed="false">
      <c r="B9" s="5" t="s">
        <v>4</v>
      </c>
    </row>
    <row r="11" customFormat="false" ht="18" hidden="false" customHeight="true" outlineLevel="0" collapsed="false">
      <c r="B11" s="4" t="s">
        <v>5</v>
      </c>
    </row>
    <row r="12" customFormat="false" ht="27.75" hidden="false" customHeight="true" outlineLevel="0" collapsed="false">
      <c r="B12" s="5" t="s">
        <v>6</v>
      </c>
    </row>
    <row r="13" customFormat="false" ht="13.5" hidden="false" customHeight="true" outlineLevel="0" collapsed="false">
      <c r="B13" s="5" t="s">
        <v>7</v>
      </c>
    </row>
    <row r="14" customFormat="false" ht="13.5" hidden="false" customHeight="true" outlineLevel="0" collapsed="false">
      <c r="B14" s="5" t="s">
        <v>8</v>
      </c>
    </row>
    <row r="15" customFormat="false" ht="27.75" hidden="false" customHeight="true" outlineLevel="0" collapsed="false">
      <c r="B15" s="5" t="s">
        <v>9</v>
      </c>
    </row>
    <row r="16" customFormat="false" ht="13.5" hidden="false" customHeight="true" outlineLevel="0" collapsed="false">
      <c r="B16" s="5" t="s">
        <v>10</v>
      </c>
    </row>
    <row r="18" customFormat="false" ht="18" hidden="false" customHeight="true" outlineLevel="0" collapsed="false">
      <c r="B18" s="4" t="s">
        <v>11</v>
      </c>
    </row>
    <row r="19" customFormat="false" ht="13.5" hidden="false" customHeight="true" outlineLevel="0" collapsed="false">
      <c r="B19" s="5" t="s">
        <v>12</v>
      </c>
    </row>
    <row r="20" customFormat="false" ht="42" hidden="false" customHeight="true" outlineLevel="0" collapsed="false">
      <c r="B20" s="5" t="s">
        <v>13</v>
      </c>
    </row>
    <row r="21" customFormat="false" ht="13.5" hidden="false" customHeight="true" outlineLevel="0" collapsed="false">
      <c r="B21" s="5" t="s">
        <v>14</v>
      </c>
    </row>
    <row r="22" customFormat="false" ht="27.75" hidden="false" customHeight="true" outlineLevel="0" collapsed="false">
      <c r="B22" s="5" t="s">
        <v>15</v>
      </c>
    </row>
    <row r="23" customFormat="false" ht="27.75" hidden="false" customHeight="true" outlineLevel="0" collapsed="false">
      <c r="B23" s="5" t="s">
        <v>16</v>
      </c>
    </row>
    <row r="24" customFormat="false" ht="13.5" hidden="false" customHeight="true" outlineLevel="0" collapsed="false">
      <c r="B24" s="5" t="s">
        <v>17</v>
      </c>
    </row>
    <row r="25" customFormat="false" ht="13.5" hidden="false" customHeight="true" outlineLevel="0" collapsed="false">
      <c r="B25" s="5" t="s">
        <v>18</v>
      </c>
    </row>
    <row r="26" customFormat="false" ht="27.75" hidden="false" customHeight="true" outlineLevel="0" collapsed="false">
      <c r="B26" s="5" t="s">
        <v>19</v>
      </c>
    </row>
    <row r="28" customFormat="false" ht="18" hidden="false" customHeight="true" outlineLevel="0" collapsed="false">
      <c r="B28" s="4" t="s">
        <v>20</v>
      </c>
    </row>
    <row r="29" customFormat="false" ht="27.75" hidden="false" customHeight="true" outlineLevel="0" collapsed="false">
      <c r="B29" s="5" t="s">
        <v>21</v>
      </c>
    </row>
    <row r="30" customFormat="false" ht="13.5" hidden="false" customHeight="true" outlineLevel="0" collapsed="false">
      <c r="B30" s="5" t="s">
        <v>22</v>
      </c>
    </row>
    <row r="31" customFormat="false" ht="13.5" hidden="false" customHeight="true" outlineLevel="0" collapsed="false">
      <c r="B31" s="5" t="s">
        <v>23</v>
      </c>
    </row>
    <row r="33" customFormat="false" ht="18" hidden="false" customHeight="true" outlineLevel="0" collapsed="false">
      <c r="B33" s="4" t="s">
        <v>24</v>
      </c>
    </row>
    <row r="34" customFormat="false" ht="13.5" hidden="false" customHeight="true" outlineLevel="0" collapsed="false">
      <c r="B34" s="6" t="s">
        <v>25</v>
      </c>
    </row>
    <row r="35" customFormat="false" ht="13.5" hidden="false" customHeight="true" outlineLevel="0" collapsed="false">
      <c r="B35" s="5" t="s">
        <v>26</v>
      </c>
    </row>
    <row r="36" customFormat="false" ht="13.5" hidden="false" customHeight="true" outlineLevel="0" collapsed="false">
      <c r="B36" s="7" t="s">
        <v>27</v>
      </c>
    </row>
    <row r="37" customFormat="false" ht="13.5" hidden="false" customHeight="true" outlineLevel="0" collapsed="false">
      <c r="B37" s="5" t="s">
        <v>28</v>
      </c>
    </row>
    <row r="39" customFormat="false" ht="18" hidden="false" customHeight="true" outlineLevel="0" collapsed="false">
      <c r="B39" s="4" t="s">
        <v>29</v>
      </c>
    </row>
    <row r="40" customFormat="false" ht="13.5" hidden="false" customHeight="true" outlineLevel="0" collapsed="false">
      <c r="B40" s="5" t="s">
        <v>2</v>
      </c>
    </row>
    <row r="42" customFormat="false" ht="18" hidden="false" customHeight="true" outlineLevel="0" collapsed="false">
      <c r="B42" s="4" t="s">
        <v>30</v>
      </c>
    </row>
    <row r="43" customFormat="false" ht="27.75" hidden="false" customHeight="true" outlineLevel="0" collapsed="false">
      <c r="B43" s="8" t="s">
        <v>31</v>
      </c>
    </row>
    <row r="45" customFormat="false" ht="18" hidden="false" customHeight="true" outlineLevel="0" collapsed="false">
      <c r="B45" s="4" t="s">
        <v>32</v>
      </c>
    </row>
    <row r="46" customFormat="false" ht="27.75" hidden="false" customHeight="true" outlineLevel="0" collapsed="false">
      <c r="B46" s="9" t="s">
        <v>33</v>
      </c>
    </row>
  </sheetData>
  <printOptions headings="false" gridLines="false" gridLinesSet="true" horizontalCentered="true" verticalCentered="false"/>
  <pageMargins left="0.5" right="0.5" top="0.75" bottom="0.75" header="0.5" footer="0.5"/>
  <pageSetup paperSize="9" scale="100" fitToWidth="1" fitToHeight="0" pageOrder="downThenOver" orientation="portrait"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B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54" min="2" style="0" width="11"/>
  </cols>
  <sheetData>
    <row r="1" customFormat="false" ht="17.35" hidden="false" customHeight="false" outlineLevel="0" collapsed="false">
      <c r="A1" s="10" t="s">
        <v>34</v>
      </c>
    </row>
    <row r="2" customFormat="false" ht="15" hidden="false" customHeight="false" outlineLevel="0" collapsed="false">
      <c r="A2" s="11" t="s">
        <v>35</v>
      </c>
      <c r="B2" s="12" t="s">
        <v>36</v>
      </c>
      <c r="C2" s="13" t="n">
        <f aca="false">INDEX($B$5:$AW$5,MATCH($B$2,$B$4:$AW$4,0))</f>
        <v>3</v>
      </c>
      <c r="D2" s="3" t="s">
        <v>37</v>
      </c>
    </row>
    <row r="3" customFormat="false" ht="15" hidden="false" customHeight="false" outlineLevel="0" collapsed="false">
      <c r="A3" s="11" t="s">
        <v>38</v>
      </c>
      <c r="B3" s="12" t="s">
        <v>39</v>
      </c>
      <c r="E3" s="3" t="s">
        <v>40</v>
      </c>
    </row>
    <row r="4" customFormat="false" ht="15" hidden="true" customHeight="false" outlineLevel="0" collapsed="false">
      <c r="B4" s="3" t="s">
        <v>41</v>
      </c>
      <c r="C4" s="3" t="s">
        <v>41</v>
      </c>
      <c r="D4" s="3" t="s">
        <v>41</v>
      </c>
      <c r="E4" s="3" t="s">
        <v>41</v>
      </c>
      <c r="F4" s="3" t="s">
        <v>42</v>
      </c>
      <c r="G4" s="3" t="s">
        <v>42</v>
      </c>
      <c r="H4" s="3" t="s">
        <v>42</v>
      </c>
      <c r="I4" s="3" t="s">
        <v>42</v>
      </c>
      <c r="J4" s="3" t="s">
        <v>36</v>
      </c>
      <c r="K4" s="3" t="s">
        <v>36</v>
      </c>
      <c r="L4" s="3" t="s">
        <v>36</v>
      </c>
      <c r="M4" s="3" t="s">
        <v>36</v>
      </c>
      <c r="N4" s="3" t="s">
        <v>43</v>
      </c>
      <c r="O4" s="3" t="s">
        <v>43</v>
      </c>
      <c r="P4" s="3" t="s">
        <v>43</v>
      </c>
      <c r="Q4" s="3" t="s">
        <v>43</v>
      </c>
      <c r="R4" s="3" t="s">
        <v>44</v>
      </c>
      <c r="S4" s="3" t="s">
        <v>44</v>
      </c>
      <c r="T4" s="3" t="s">
        <v>44</v>
      </c>
      <c r="U4" s="3" t="s">
        <v>44</v>
      </c>
      <c r="V4" s="3" t="s">
        <v>45</v>
      </c>
      <c r="W4" s="3" t="s">
        <v>45</v>
      </c>
      <c r="X4" s="3" t="s">
        <v>45</v>
      </c>
      <c r="Y4" s="3" t="s">
        <v>45</v>
      </c>
      <c r="Z4" s="3" t="s">
        <v>46</v>
      </c>
      <c r="AA4" s="3" t="s">
        <v>46</v>
      </c>
      <c r="AB4" s="3" t="s">
        <v>46</v>
      </c>
      <c r="AC4" s="3" t="s">
        <v>46</v>
      </c>
      <c r="AD4" s="3" t="s">
        <v>47</v>
      </c>
      <c r="AE4" s="3" t="s">
        <v>47</v>
      </c>
      <c r="AF4" s="3" t="s">
        <v>47</v>
      </c>
      <c r="AG4" s="3" t="s">
        <v>47</v>
      </c>
      <c r="AH4" s="3" t="s">
        <v>48</v>
      </c>
      <c r="AI4" s="3" t="s">
        <v>48</v>
      </c>
      <c r="AJ4" s="3" t="s">
        <v>48</v>
      </c>
      <c r="AK4" s="3" t="s">
        <v>48</v>
      </c>
      <c r="AL4" s="3" t="s">
        <v>49</v>
      </c>
      <c r="AM4" s="3" t="s">
        <v>49</v>
      </c>
      <c r="AN4" s="3" t="s">
        <v>49</v>
      </c>
      <c r="AO4" s="3" t="s">
        <v>49</v>
      </c>
      <c r="AP4" s="3" t="s">
        <v>50</v>
      </c>
      <c r="AQ4" s="3" t="s">
        <v>50</v>
      </c>
      <c r="AR4" s="3" t="s">
        <v>50</v>
      </c>
      <c r="AS4" s="3" t="s">
        <v>50</v>
      </c>
      <c r="AT4" s="3" t="s">
        <v>51</v>
      </c>
      <c r="AU4" s="3" t="s">
        <v>51</v>
      </c>
      <c r="AV4" s="3" t="s">
        <v>51</v>
      </c>
      <c r="AW4" s="3" t="s">
        <v>51</v>
      </c>
    </row>
    <row r="5" customFormat="false" ht="15" hidden="true" customHeight="false" outlineLevel="0" collapsed="false">
      <c r="B5" s="3" t="n">
        <v>1</v>
      </c>
      <c r="C5" s="3" t="n">
        <v>1</v>
      </c>
      <c r="D5" s="3" t="n">
        <v>1</v>
      </c>
      <c r="E5" s="3" t="n">
        <v>1</v>
      </c>
      <c r="F5" s="3" t="n">
        <v>2</v>
      </c>
      <c r="G5" s="3" t="n">
        <v>2</v>
      </c>
      <c r="H5" s="3" t="n">
        <v>2</v>
      </c>
      <c r="I5" s="3" t="n">
        <v>2</v>
      </c>
      <c r="J5" s="3" t="n">
        <v>3</v>
      </c>
      <c r="K5" s="3" t="n">
        <v>3</v>
      </c>
      <c r="L5" s="3" t="n">
        <v>3</v>
      </c>
      <c r="M5" s="3" t="n">
        <v>3</v>
      </c>
      <c r="N5" s="3" t="n">
        <v>4</v>
      </c>
      <c r="O5" s="3" t="n">
        <v>4</v>
      </c>
      <c r="P5" s="3" t="n">
        <v>4</v>
      </c>
      <c r="Q5" s="3" t="n">
        <v>4</v>
      </c>
      <c r="R5" s="3" t="n">
        <v>5</v>
      </c>
      <c r="S5" s="3" t="n">
        <v>5</v>
      </c>
      <c r="T5" s="3" t="n">
        <v>5</v>
      </c>
      <c r="U5" s="3" t="n">
        <v>5</v>
      </c>
      <c r="V5" s="3" t="n">
        <v>6</v>
      </c>
      <c r="W5" s="3" t="n">
        <v>6</v>
      </c>
      <c r="X5" s="3" t="n">
        <v>6</v>
      </c>
      <c r="Y5" s="3" t="n">
        <v>6</v>
      </c>
      <c r="Z5" s="3" t="n">
        <v>7</v>
      </c>
      <c r="AA5" s="3" t="n">
        <v>7</v>
      </c>
      <c r="AB5" s="3" t="n">
        <v>7</v>
      </c>
      <c r="AC5" s="3" t="n">
        <v>7</v>
      </c>
      <c r="AD5" s="3" t="n">
        <v>8</v>
      </c>
      <c r="AE5" s="3" t="n">
        <v>8</v>
      </c>
      <c r="AF5" s="3" t="n">
        <v>8</v>
      </c>
      <c r="AG5" s="3" t="n">
        <v>8</v>
      </c>
      <c r="AH5" s="3" t="n">
        <v>9</v>
      </c>
      <c r="AI5" s="3" t="n">
        <v>9</v>
      </c>
      <c r="AJ5" s="3" t="n">
        <v>9</v>
      </c>
      <c r="AK5" s="3" t="n">
        <v>9</v>
      </c>
      <c r="AL5" s="3" t="n">
        <v>10</v>
      </c>
      <c r="AM5" s="3" t="n">
        <v>10</v>
      </c>
      <c r="AN5" s="3" t="n">
        <v>10</v>
      </c>
      <c r="AO5" s="3" t="n">
        <v>10</v>
      </c>
      <c r="AP5" s="3" t="n">
        <v>11</v>
      </c>
      <c r="AQ5" s="3" t="n">
        <v>11</v>
      </c>
      <c r="AR5" s="3" t="n">
        <v>11</v>
      </c>
      <c r="AS5" s="3" t="n">
        <v>11</v>
      </c>
      <c r="AT5" s="3" t="n">
        <v>12</v>
      </c>
      <c r="AU5" s="3" t="n">
        <v>12</v>
      </c>
      <c r="AV5" s="3" t="n">
        <v>12</v>
      </c>
      <c r="AW5" s="3" t="n">
        <v>12</v>
      </c>
    </row>
    <row r="6" customFormat="false" ht="15" hidden="false" customHeight="true" outlineLevel="0" collapsed="false">
      <c r="A6" s="14" t="s">
        <v>52</v>
      </c>
      <c r="B6" s="15" t="s">
        <v>41</v>
      </c>
      <c r="C6" s="15"/>
      <c r="D6" s="15"/>
      <c r="E6" s="15"/>
      <c r="F6" s="15" t="s">
        <v>42</v>
      </c>
      <c r="G6" s="15"/>
      <c r="H6" s="15"/>
      <c r="I6" s="15"/>
      <c r="J6" s="15" t="s">
        <v>36</v>
      </c>
      <c r="K6" s="15"/>
      <c r="L6" s="15"/>
      <c r="M6" s="15"/>
      <c r="N6" s="15" t="s">
        <v>43</v>
      </c>
      <c r="O6" s="15"/>
      <c r="P6" s="15"/>
      <c r="Q6" s="15"/>
      <c r="R6" s="15" t="s">
        <v>44</v>
      </c>
      <c r="S6" s="15"/>
      <c r="T6" s="15"/>
      <c r="U6" s="15"/>
      <c r="V6" s="15" t="s">
        <v>45</v>
      </c>
      <c r="W6" s="15"/>
      <c r="X6" s="15"/>
      <c r="Y6" s="15"/>
      <c r="Z6" s="15" t="s">
        <v>46</v>
      </c>
      <c r="AA6" s="15"/>
      <c r="AB6" s="15"/>
      <c r="AC6" s="15"/>
      <c r="AD6" s="15" t="s">
        <v>47</v>
      </c>
      <c r="AE6" s="15"/>
      <c r="AF6" s="15"/>
      <c r="AG6" s="15"/>
      <c r="AH6" s="15" t="s">
        <v>48</v>
      </c>
      <c r="AI6" s="15"/>
      <c r="AJ6" s="15"/>
      <c r="AK6" s="15"/>
      <c r="AL6" s="15" t="s">
        <v>49</v>
      </c>
      <c r="AM6" s="15"/>
      <c r="AN6" s="15"/>
      <c r="AO6" s="15"/>
      <c r="AP6" s="15" t="s">
        <v>50</v>
      </c>
      <c r="AQ6" s="15"/>
      <c r="AR6" s="15"/>
      <c r="AS6" s="15"/>
      <c r="AT6" s="15" t="s">
        <v>51</v>
      </c>
      <c r="AU6" s="15"/>
      <c r="AV6" s="15"/>
      <c r="AW6" s="15"/>
      <c r="AX6" s="15" t="s">
        <v>53</v>
      </c>
      <c r="AY6" s="15"/>
      <c r="AZ6" s="15"/>
      <c r="BA6" s="15"/>
      <c r="BB6" s="14" t="s">
        <v>54</v>
      </c>
    </row>
    <row r="7" customFormat="false" ht="27.75" hidden="false" customHeight="true" outlineLevel="0" collapsed="false">
      <c r="A7" s="14"/>
      <c r="B7" s="14" t="s">
        <v>55</v>
      </c>
      <c r="C7" s="14" t="s">
        <v>56</v>
      </c>
      <c r="D7" s="14" t="s">
        <v>57</v>
      </c>
      <c r="E7" s="14" t="s">
        <v>58</v>
      </c>
      <c r="F7" s="14" t="s">
        <v>55</v>
      </c>
      <c r="G7" s="14" t="s">
        <v>56</v>
      </c>
      <c r="H7" s="14" t="s">
        <v>57</v>
      </c>
      <c r="I7" s="14" t="s">
        <v>58</v>
      </c>
      <c r="J7" s="14" t="s">
        <v>55</v>
      </c>
      <c r="K7" s="14" t="s">
        <v>56</v>
      </c>
      <c r="L7" s="14" t="s">
        <v>57</v>
      </c>
      <c r="M7" s="14" t="s">
        <v>58</v>
      </c>
      <c r="N7" s="14" t="s">
        <v>55</v>
      </c>
      <c r="O7" s="14" t="s">
        <v>56</v>
      </c>
      <c r="P7" s="14" t="s">
        <v>57</v>
      </c>
      <c r="Q7" s="14" t="s">
        <v>58</v>
      </c>
      <c r="R7" s="14" t="s">
        <v>55</v>
      </c>
      <c r="S7" s="14" t="s">
        <v>56</v>
      </c>
      <c r="T7" s="14" t="s">
        <v>57</v>
      </c>
      <c r="U7" s="14" t="s">
        <v>58</v>
      </c>
      <c r="V7" s="14" t="s">
        <v>55</v>
      </c>
      <c r="W7" s="14" t="s">
        <v>56</v>
      </c>
      <c r="X7" s="14" t="s">
        <v>57</v>
      </c>
      <c r="Y7" s="14" t="s">
        <v>58</v>
      </c>
      <c r="Z7" s="14" t="s">
        <v>55</v>
      </c>
      <c r="AA7" s="14" t="s">
        <v>56</v>
      </c>
      <c r="AB7" s="14" t="s">
        <v>57</v>
      </c>
      <c r="AC7" s="14" t="s">
        <v>58</v>
      </c>
      <c r="AD7" s="14" t="s">
        <v>55</v>
      </c>
      <c r="AE7" s="14" t="s">
        <v>56</v>
      </c>
      <c r="AF7" s="14" t="s">
        <v>57</v>
      </c>
      <c r="AG7" s="14" t="s">
        <v>58</v>
      </c>
      <c r="AH7" s="14" t="s">
        <v>55</v>
      </c>
      <c r="AI7" s="14" t="s">
        <v>56</v>
      </c>
      <c r="AJ7" s="14" t="s">
        <v>57</v>
      </c>
      <c r="AK7" s="14" t="s">
        <v>58</v>
      </c>
      <c r="AL7" s="14" t="s">
        <v>55</v>
      </c>
      <c r="AM7" s="14" t="s">
        <v>56</v>
      </c>
      <c r="AN7" s="14" t="s">
        <v>57</v>
      </c>
      <c r="AO7" s="14" t="s">
        <v>58</v>
      </c>
      <c r="AP7" s="14" t="s">
        <v>55</v>
      </c>
      <c r="AQ7" s="14" t="s">
        <v>56</v>
      </c>
      <c r="AR7" s="14" t="s">
        <v>57</v>
      </c>
      <c r="AS7" s="14" t="s">
        <v>58</v>
      </c>
      <c r="AT7" s="14" t="s">
        <v>55</v>
      </c>
      <c r="AU7" s="14" t="s">
        <v>56</v>
      </c>
      <c r="AV7" s="14" t="s">
        <v>57</v>
      </c>
      <c r="AW7" s="14" t="s">
        <v>58</v>
      </c>
      <c r="AX7" s="14" t="s">
        <v>55</v>
      </c>
      <c r="AY7" s="14" t="s">
        <v>56</v>
      </c>
      <c r="AZ7" s="14" t="s">
        <v>57</v>
      </c>
      <c r="BA7" s="14" t="s">
        <v>58</v>
      </c>
      <c r="BB7" s="14" t="s">
        <v>55</v>
      </c>
    </row>
    <row r="8" customFormat="false" ht="15" hidden="false" customHeight="false" outlineLevel="0" collapsed="false">
      <c r="A8" s="16" t="s">
        <v>59</v>
      </c>
      <c r="B8" s="17"/>
      <c r="F8" s="17"/>
      <c r="J8" s="17"/>
      <c r="N8" s="17"/>
      <c r="R8" s="17"/>
      <c r="V8" s="17"/>
      <c r="Z8" s="17"/>
      <c r="AD8" s="17"/>
      <c r="AH8" s="17"/>
      <c r="AL8" s="17"/>
      <c r="AP8" s="17"/>
      <c r="AT8" s="17"/>
      <c r="AX8" s="17"/>
    </row>
    <row r="9" customFormat="false" ht="15" hidden="false" customHeight="false" outlineLevel="0" collapsed="false">
      <c r="A9" s="18" t="s">
        <v>60</v>
      </c>
      <c r="B9" s="19"/>
      <c r="C9" s="20" t="n">
        <v>0</v>
      </c>
      <c r="D9" s="21" t="n">
        <f aca="false">IF(C9="","",C9-B9)</f>
        <v>0</v>
      </c>
      <c r="E9" s="22" t="str">
        <f aca="false">IF(OR(D9="",N(B9)=0),"",D9/ABS(B9))</f>
        <v/>
      </c>
      <c r="F9" s="19"/>
      <c r="G9" s="20" t="n">
        <v>0</v>
      </c>
      <c r="H9" s="21" t="n">
        <f aca="false">IF(G9="","",G9-F9)</f>
        <v>0</v>
      </c>
      <c r="I9" s="22" t="str">
        <f aca="false">IF(OR(H9="",N(F9)=0),"",H9/ABS(F9))</f>
        <v/>
      </c>
      <c r="J9" s="19"/>
      <c r="K9" s="20" t="n">
        <v>0</v>
      </c>
      <c r="L9" s="21" t="n">
        <f aca="false">IF(K9="","",K9-J9)</f>
        <v>0</v>
      </c>
      <c r="M9" s="22" t="str">
        <f aca="false">IF(OR(L9="",N(J9)=0),"",L9/ABS(J9))</f>
        <v/>
      </c>
      <c r="N9" s="19"/>
      <c r="O9" s="20"/>
      <c r="P9" s="21" t="str">
        <f aca="false">IF(O9="","",O9-N9)</f>
        <v/>
      </c>
      <c r="Q9" s="22" t="str">
        <f aca="false">IF(OR(P9="",N(N9)=0),"",P9/ABS(N9))</f>
        <v/>
      </c>
      <c r="R9" s="19"/>
      <c r="S9" s="20"/>
      <c r="T9" s="21" t="str">
        <f aca="false">IF(S9="","",S9-R9)</f>
        <v/>
      </c>
      <c r="U9" s="22" t="str">
        <f aca="false">IF(OR(T9="",N(R9)=0),"",T9/ABS(R9))</f>
        <v/>
      </c>
      <c r="V9" s="19"/>
      <c r="W9" s="20"/>
      <c r="X9" s="21" t="str">
        <f aca="false">IF(W9="","",W9-V9)</f>
        <v/>
      </c>
      <c r="Y9" s="22" t="str">
        <f aca="false">IF(OR(X9="",N(V9)=0),"",X9/ABS(V9))</f>
        <v/>
      </c>
      <c r="Z9" s="19"/>
      <c r="AA9" s="20"/>
      <c r="AB9" s="21" t="str">
        <f aca="false">IF(AA9="","",AA9-Z9)</f>
        <v/>
      </c>
      <c r="AC9" s="22" t="str">
        <f aca="false">IF(OR(AB9="",N(Z9)=0),"",AB9/ABS(Z9))</f>
        <v/>
      </c>
      <c r="AD9" s="19"/>
      <c r="AE9" s="20"/>
      <c r="AF9" s="21" t="str">
        <f aca="false">IF(AE9="","",AE9-AD9)</f>
        <v/>
      </c>
      <c r="AG9" s="22" t="str">
        <f aca="false">IF(OR(AF9="",N(AD9)=0),"",AF9/ABS(AD9))</f>
        <v/>
      </c>
      <c r="AH9" s="19"/>
      <c r="AI9" s="20"/>
      <c r="AJ9" s="21" t="str">
        <f aca="false">IF(AI9="","",AI9-AH9)</f>
        <v/>
      </c>
      <c r="AK9" s="22" t="str">
        <f aca="false">IF(OR(AJ9="",N(AH9)=0),"",AJ9/ABS(AH9))</f>
        <v/>
      </c>
      <c r="AL9" s="19"/>
      <c r="AM9" s="20"/>
      <c r="AN9" s="21" t="str">
        <f aca="false">IF(AM9="","",AM9-AL9)</f>
        <v/>
      </c>
      <c r="AO9" s="22" t="str">
        <f aca="false">IF(OR(AN9="",N(AL9)=0),"",AN9/ABS(AL9))</f>
        <v/>
      </c>
      <c r="AP9" s="19"/>
      <c r="AQ9" s="20"/>
      <c r="AR9" s="21" t="str">
        <f aca="false">IF(AQ9="","",AQ9-AP9)</f>
        <v/>
      </c>
      <c r="AS9" s="22" t="str">
        <f aca="false">IF(OR(AR9="",N(AP9)=0),"",AR9/ABS(AP9))</f>
        <v/>
      </c>
      <c r="AT9" s="19"/>
      <c r="AU9" s="20"/>
      <c r="AV9" s="21" t="str">
        <f aca="false">IF(AU9="","",AU9-AT9)</f>
        <v/>
      </c>
      <c r="AW9" s="22" t="str">
        <f aca="false">IF(OR(AV9="",N(AT9)=0),"",AV9/ABS(AT9))</f>
        <v/>
      </c>
      <c r="AX9" s="23" t="n">
        <f aca="false">SUMIFS($B9:$AW9,$B$7:$AW$7,"Budget",$B$5:$AW$5,"&lt;="&amp;$C$2)</f>
        <v>0</v>
      </c>
      <c r="AY9" s="24" t="n">
        <f aca="false">SUMIFS($B9:$AW9,$B$7:$AW$7,"Actual",$B$5:$AW$5,"&lt;="&amp;$C$2)</f>
        <v>0</v>
      </c>
      <c r="AZ9" s="21" t="n">
        <f aca="false">AY9-AX9</f>
        <v>0</v>
      </c>
      <c r="BA9" s="22" t="str">
        <f aca="false">IF(AX9=0,"",AZ9/ABS(AX9))</f>
        <v/>
      </c>
      <c r="BB9" s="24" t="n">
        <f aca="false">SUMIFS($B9:$AW9,$B$7:$AW$7,"Budget")</f>
        <v>0</v>
      </c>
    </row>
    <row r="10" customFormat="false" ht="15" hidden="false" customHeight="false" outlineLevel="0" collapsed="false">
      <c r="A10" s="18" t="s">
        <v>61</v>
      </c>
      <c r="B10" s="19"/>
      <c r="C10" s="20" t="n">
        <v>0</v>
      </c>
      <c r="D10" s="21" t="n">
        <f aca="false">IF(C10="","",C10-B10)</f>
        <v>0</v>
      </c>
      <c r="E10" s="22" t="str">
        <f aca="false">IF(OR(D10="",N(B10)=0),"",D10/ABS(B10))</f>
        <v/>
      </c>
      <c r="F10" s="19"/>
      <c r="G10" s="20" t="n">
        <v>0</v>
      </c>
      <c r="H10" s="21" t="n">
        <f aca="false">IF(G10="","",G10-F10)</f>
        <v>0</v>
      </c>
      <c r="I10" s="22" t="str">
        <f aca="false">IF(OR(H10="",N(F10)=0),"",H10/ABS(F10))</f>
        <v/>
      </c>
      <c r="J10" s="19"/>
      <c r="K10" s="20" t="n">
        <v>0</v>
      </c>
      <c r="L10" s="21" t="n">
        <f aca="false">IF(K10="","",K10-J10)</f>
        <v>0</v>
      </c>
      <c r="M10" s="22" t="str">
        <f aca="false">IF(OR(L10="",N(J10)=0),"",L10/ABS(J10))</f>
        <v/>
      </c>
      <c r="N10" s="19"/>
      <c r="O10" s="20"/>
      <c r="P10" s="21" t="str">
        <f aca="false">IF(O10="","",O10-N10)</f>
        <v/>
      </c>
      <c r="Q10" s="22" t="str">
        <f aca="false">IF(OR(P10="",N(N10)=0),"",P10/ABS(N10))</f>
        <v/>
      </c>
      <c r="R10" s="19" t="n">
        <v>38000</v>
      </c>
      <c r="S10" s="20"/>
      <c r="T10" s="21" t="str">
        <f aca="false">IF(S10="","",S10-R10)</f>
        <v/>
      </c>
      <c r="U10" s="22" t="str">
        <f aca="false">IF(OR(T10="",N(R10)=0),"",T10/ABS(R10))</f>
        <v/>
      </c>
      <c r="V10" s="19"/>
      <c r="W10" s="20"/>
      <c r="X10" s="21" t="str">
        <f aca="false">IF(W10="","",W10-V10)</f>
        <v/>
      </c>
      <c r="Y10" s="22" t="str">
        <f aca="false">IF(OR(X10="",N(V10)=0),"",X10/ABS(V10))</f>
        <v/>
      </c>
      <c r="Z10" s="19"/>
      <c r="AA10" s="20"/>
      <c r="AB10" s="21" t="str">
        <f aca="false">IF(AA10="","",AA10-Z10)</f>
        <v/>
      </c>
      <c r="AC10" s="22" t="str">
        <f aca="false">IF(OR(AB10="",N(Z10)=0),"",AB10/ABS(Z10))</f>
        <v/>
      </c>
      <c r="AD10" s="19" t="n">
        <v>78000</v>
      </c>
      <c r="AE10" s="20"/>
      <c r="AF10" s="21" t="str">
        <f aca="false">IF(AE10="","",AE10-AD10)</f>
        <v/>
      </c>
      <c r="AG10" s="22" t="str">
        <f aca="false">IF(OR(AF10="",N(AD10)=0),"",AF10/ABS(AD10))</f>
        <v/>
      </c>
      <c r="AH10" s="19" t="n">
        <v>86000</v>
      </c>
      <c r="AI10" s="20"/>
      <c r="AJ10" s="21" t="str">
        <f aca="false">IF(AI10="","",AI10-AH10)</f>
        <v/>
      </c>
      <c r="AK10" s="22" t="str">
        <f aca="false">IF(OR(AJ10="",N(AH10)=0),"",AJ10/ABS(AH10))</f>
        <v/>
      </c>
      <c r="AL10" s="19" t="n">
        <v>42000</v>
      </c>
      <c r="AM10" s="20"/>
      <c r="AN10" s="21" t="str">
        <f aca="false">IF(AM10="","",AM10-AL10)</f>
        <v/>
      </c>
      <c r="AO10" s="22" t="str">
        <f aca="false">IF(OR(AN10="",N(AL10)=0),"",AN10/ABS(AL10))</f>
        <v/>
      </c>
      <c r="AP10" s="19" t="n">
        <v>30000</v>
      </c>
      <c r="AQ10" s="20"/>
      <c r="AR10" s="21" t="str">
        <f aca="false">IF(AQ10="","",AQ10-AP10)</f>
        <v/>
      </c>
      <c r="AS10" s="22" t="str">
        <f aca="false">IF(OR(AR10="",N(AP10)=0),"",AR10/ABS(AP10))</f>
        <v/>
      </c>
      <c r="AT10" s="19" t="n">
        <v>26000</v>
      </c>
      <c r="AU10" s="20"/>
      <c r="AV10" s="21" t="str">
        <f aca="false">IF(AU10="","",AU10-AT10)</f>
        <v/>
      </c>
      <c r="AW10" s="22" t="str">
        <f aca="false">IF(OR(AV10="",N(AT10)=0),"",AV10/ABS(AT10))</f>
        <v/>
      </c>
      <c r="AX10" s="23" t="n">
        <f aca="false">SUMIFS($B10:$AW10,$B$7:$AW$7,"Budget",$B$5:$AW$5,"&lt;="&amp;$C$2)</f>
        <v>0</v>
      </c>
      <c r="AY10" s="24" t="n">
        <f aca="false">SUMIFS($B10:$AW10,$B$7:$AW$7,"Actual",$B$5:$AW$5,"&lt;="&amp;$C$2)</f>
        <v>0</v>
      </c>
      <c r="AZ10" s="21" t="n">
        <f aca="false">AY10-AX10</f>
        <v>0</v>
      </c>
      <c r="BA10" s="22" t="str">
        <f aca="false">IF(AX10=0,"",AZ10/ABS(AX10))</f>
        <v/>
      </c>
      <c r="BB10" s="24" t="n">
        <f aca="false">SUMIFS($B10:$AW10,$B$7:$AW$7,"Budget")</f>
        <v>300000</v>
      </c>
    </row>
    <row r="11" customFormat="false" ht="15" hidden="false" customHeight="false" outlineLevel="0" collapsed="false">
      <c r="A11" s="18" t="s">
        <v>62</v>
      </c>
      <c r="B11" s="19"/>
      <c r="C11" s="20" t="n">
        <v>0</v>
      </c>
      <c r="D11" s="21" t="n">
        <f aca="false">IF(C11="","",C11-B11)</f>
        <v>0</v>
      </c>
      <c r="E11" s="22" t="str">
        <f aca="false">IF(OR(D11="",N(B11)=0),"",D11/ABS(B11))</f>
        <v/>
      </c>
      <c r="F11" s="19"/>
      <c r="G11" s="20" t="n">
        <v>0</v>
      </c>
      <c r="H11" s="21" t="n">
        <f aca="false">IF(G11="","",G11-F11)</f>
        <v>0</v>
      </c>
      <c r="I11" s="22" t="str">
        <f aca="false">IF(OR(H11="",N(F11)=0),"",H11/ABS(F11))</f>
        <v/>
      </c>
      <c r="J11" s="19"/>
      <c r="K11" s="20" t="n">
        <v>0</v>
      </c>
      <c r="L11" s="21" t="n">
        <f aca="false">IF(K11="","",K11-J11)</f>
        <v>0</v>
      </c>
      <c r="M11" s="22" t="str">
        <f aca="false">IF(OR(L11="",N(J11)=0),"",L11/ABS(J11))</f>
        <v/>
      </c>
      <c r="N11" s="19" t="n">
        <v>62000</v>
      </c>
      <c r="O11" s="20"/>
      <c r="P11" s="21" t="str">
        <f aca="false">IF(O11="","",O11-N11)</f>
        <v/>
      </c>
      <c r="Q11" s="22" t="str">
        <f aca="false">IF(OR(P11="",N(N11)=0),"",P11/ABS(N11))</f>
        <v/>
      </c>
      <c r="R11" s="19" t="n">
        <v>84000</v>
      </c>
      <c r="S11" s="20"/>
      <c r="T11" s="21" t="str">
        <f aca="false">IF(S11="","",S11-R11)</f>
        <v/>
      </c>
      <c r="U11" s="22" t="str">
        <f aca="false">IF(OR(T11="",N(R11)=0),"",T11/ABS(R11))</f>
        <v/>
      </c>
      <c r="V11" s="19" t="n">
        <v>58000</v>
      </c>
      <c r="W11" s="20"/>
      <c r="X11" s="21" t="str">
        <f aca="false">IF(W11="","",W11-V11)</f>
        <v/>
      </c>
      <c r="Y11" s="22" t="str">
        <f aca="false">IF(OR(X11="",N(V11)=0),"",X11/ABS(V11))</f>
        <v/>
      </c>
      <c r="Z11" s="19" t="n">
        <v>72000</v>
      </c>
      <c r="AA11" s="20"/>
      <c r="AB11" s="21" t="str">
        <f aca="false">IF(AA11="","",AA11-Z11)</f>
        <v/>
      </c>
      <c r="AC11" s="22" t="str">
        <f aca="false">IF(OR(AB11="",N(Z11)=0),"",AB11/ABS(Z11))</f>
        <v/>
      </c>
      <c r="AD11" s="19" t="n">
        <v>54000</v>
      </c>
      <c r="AE11" s="20"/>
      <c r="AF11" s="21" t="str">
        <f aca="false">IF(AE11="","",AE11-AD11)</f>
        <v/>
      </c>
      <c r="AG11" s="22" t="str">
        <f aca="false">IF(OR(AF11="",N(AD11)=0),"",AF11/ABS(AD11))</f>
        <v/>
      </c>
      <c r="AH11" s="19"/>
      <c r="AI11" s="20"/>
      <c r="AJ11" s="21" t="str">
        <f aca="false">IF(AI11="","",AI11-AH11)</f>
        <v/>
      </c>
      <c r="AK11" s="22" t="str">
        <f aca="false">IF(OR(AJ11="",N(AH11)=0),"",AJ11/ABS(AH11))</f>
        <v/>
      </c>
      <c r="AL11" s="19"/>
      <c r="AM11" s="20"/>
      <c r="AN11" s="21" t="str">
        <f aca="false">IF(AM11="","",AM11-AL11)</f>
        <v/>
      </c>
      <c r="AO11" s="22" t="str">
        <f aca="false">IF(OR(AN11="",N(AL11)=0),"",AN11/ABS(AL11))</f>
        <v/>
      </c>
      <c r="AP11" s="19"/>
      <c r="AQ11" s="20"/>
      <c r="AR11" s="21" t="str">
        <f aca="false">IF(AQ11="","",AQ11-AP11)</f>
        <v/>
      </c>
      <c r="AS11" s="22" t="str">
        <f aca="false">IF(OR(AR11="",N(AP11)=0),"",AR11/ABS(AP11))</f>
        <v/>
      </c>
      <c r="AT11" s="19"/>
      <c r="AU11" s="20"/>
      <c r="AV11" s="21" t="str">
        <f aca="false">IF(AU11="","",AU11-AT11)</f>
        <v/>
      </c>
      <c r="AW11" s="22" t="str">
        <f aca="false">IF(OR(AV11="",N(AT11)=0),"",AV11/ABS(AT11))</f>
        <v/>
      </c>
      <c r="AX11" s="23" t="n">
        <f aca="false">SUMIFS($B11:$AW11,$B$7:$AW$7,"Budget",$B$5:$AW$5,"&lt;="&amp;$C$2)</f>
        <v>0</v>
      </c>
      <c r="AY11" s="24" t="n">
        <f aca="false">SUMIFS($B11:$AW11,$B$7:$AW$7,"Actual",$B$5:$AW$5,"&lt;="&amp;$C$2)</f>
        <v>0</v>
      </c>
      <c r="AZ11" s="21" t="n">
        <f aca="false">AY11-AX11</f>
        <v>0</v>
      </c>
      <c r="BA11" s="22" t="str">
        <f aca="false">IF(AX11=0,"",AZ11/ABS(AX11))</f>
        <v/>
      </c>
      <c r="BB11" s="24" t="n">
        <f aca="false">SUMIFS($B11:$AW11,$B$7:$AW$7,"Budget")</f>
        <v>330000</v>
      </c>
    </row>
    <row r="12" customFormat="false" ht="15" hidden="false" customHeight="false" outlineLevel="0" collapsed="false">
      <c r="A12" s="18" t="s">
        <v>63</v>
      </c>
      <c r="B12" s="19"/>
      <c r="C12" s="20" t="n">
        <v>0</v>
      </c>
      <c r="D12" s="21" t="n">
        <f aca="false">IF(C12="","",C12-B12)</f>
        <v>0</v>
      </c>
      <c r="E12" s="22" t="str">
        <f aca="false">IF(OR(D12="",N(B12)=0),"",D12/ABS(B12))</f>
        <v/>
      </c>
      <c r="F12" s="19" t="n">
        <v>1500</v>
      </c>
      <c r="G12" s="20" t="n">
        <v>1700</v>
      </c>
      <c r="H12" s="21" t="n">
        <f aca="false">IF(G12="","",G12-F12)</f>
        <v>200</v>
      </c>
      <c r="I12" s="22" t="n">
        <f aca="false">IF(OR(H12="",N(F12)=0),"",H12/ABS(F12))</f>
        <v>0.133333333333333</v>
      </c>
      <c r="J12" s="19" t="n">
        <v>1500</v>
      </c>
      <c r="K12" s="20" t="n">
        <v>1500</v>
      </c>
      <c r="L12" s="21" t="n">
        <f aca="false">IF(K12="","",K12-J12)</f>
        <v>0</v>
      </c>
      <c r="M12" s="22" t="n">
        <f aca="false">IF(OR(L12="",N(J12)=0),"",L12/ABS(J12))</f>
        <v>0</v>
      </c>
      <c r="N12" s="19" t="n">
        <v>1500</v>
      </c>
      <c r="O12" s="20"/>
      <c r="P12" s="21" t="str">
        <f aca="false">IF(O12="","",O12-N12)</f>
        <v/>
      </c>
      <c r="Q12" s="22" t="str">
        <f aca="false">IF(OR(P12="",N(N12)=0),"",P12/ABS(N12))</f>
        <v/>
      </c>
      <c r="R12" s="19" t="n">
        <v>1500</v>
      </c>
      <c r="S12" s="20"/>
      <c r="T12" s="21" t="str">
        <f aca="false">IF(S12="","",S12-R12)</f>
        <v/>
      </c>
      <c r="U12" s="22" t="str">
        <f aca="false">IF(OR(T12="",N(R12)=0),"",T12/ABS(R12))</f>
        <v/>
      </c>
      <c r="V12" s="19"/>
      <c r="W12" s="20"/>
      <c r="X12" s="21" t="str">
        <f aca="false">IF(W12="","",W12-V12)</f>
        <v/>
      </c>
      <c r="Y12" s="22" t="str">
        <f aca="false">IF(OR(X12="",N(V12)=0),"",X12/ABS(V12))</f>
        <v/>
      </c>
      <c r="Z12" s="19" t="n">
        <v>24000</v>
      </c>
      <c r="AA12" s="20"/>
      <c r="AB12" s="21" t="str">
        <f aca="false">IF(AA12="","",AA12-Z12)</f>
        <v/>
      </c>
      <c r="AC12" s="22" t="str">
        <f aca="false">IF(OR(AB12="",N(Z12)=0),"",AB12/ABS(Z12))</f>
        <v/>
      </c>
      <c r="AD12" s="19"/>
      <c r="AE12" s="20"/>
      <c r="AF12" s="21" t="str">
        <f aca="false">IF(AE12="","",AE12-AD12)</f>
        <v/>
      </c>
      <c r="AG12" s="22" t="str">
        <f aca="false">IF(OR(AF12="",N(AD12)=0),"",AF12/ABS(AD12))</f>
        <v/>
      </c>
      <c r="AH12" s="19"/>
      <c r="AI12" s="20"/>
      <c r="AJ12" s="21" t="str">
        <f aca="false">IF(AI12="","",AI12-AH12)</f>
        <v/>
      </c>
      <c r="AK12" s="22" t="str">
        <f aca="false">IF(OR(AJ12="",N(AH12)=0),"",AJ12/ABS(AH12))</f>
        <v/>
      </c>
      <c r="AL12" s="19"/>
      <c r="AM12" s="20"/>
      <c r="AN12" s="21" t="str">
        <f aca="false">IF(AM12="","",AM12-AL12)</f>
        <v/>
      </c>
      <c r="AO12" s="22" t="str">
        <f aca="false">IF(OR(AN12="",N(AL12)=0),"",AN12/ABS(AL12))</f>
        <v/>
      </c>
      <c r="AP12" s="19"/>
      <c r="AQ12" s="20"/>
      <c r="AR12" s="21" t="str">
        <f aca="false">IF(AQ12="","",AQ12-AP12)</f>
        <v/>
      </c>
      <c r="AS12" s="22" t="str">
        <f aca="false">IF(OR(AR12="",N(AP12)=0),"",AR12/ABS(AP12))</f>
        <v/>
      </c>
      <c r="AT12" s="19"/>
      <c r="AU12" s="20"/>
      <c r="AV12" s="21" t="str">
        <f aca="false">IF(AU12="","",AU12-AT12)</f>
        <v/>
      </c>
      <c r="AW12" s="22" t="str">
        <f aca="false">IF(OR(AV12="",N(AT12)=0),"",AV12/ABS(AT12))</f>
        <v/>
      </c>
      <c r="AX12" s="23" t="n">
        <f aca="false">SUMIFS($B12:$AW12,$B$7:$AW$7,"Budget",$B$5:$AW$5,"&lt;="&amp;$C$2)</f>
        <v>3000</v>
      </c>
      <c r="AY12" s="24" t="n">
        <f aca="false">SUMIFS($B12:$AW12,$B$7:$AW$7,"Actual",$B$5:$AW$5,"&lt;="&amp;$C$2)</f>
        <v>3200</v>
      </c>
      <c r="AZ12" s="21" t="n">
        <f aca="false">AY12-AX12</f>
        <v>200</v>
      </c>
      <c r="BA12" s="22" t="n">
        <f aca="false">IF(AX12=0,"",AZ12/ABS(AX12))</f>
        <v>0.0666666666666667</v>
      </c>
      <c r="BB12" s="24" t="n">
        <f aca="false">SUMIFS($B12:$AW12,$B$7:$AW$7,"Budget")</f>
        <v>30000</v>
      </c>
    </row>
    <row r="13" customFormat="false" ht="15" hidden="false" customHeight="false" outlineLevel="0" collapsed="false">
      <c r="A13" s="18" t="s">
        <v>64</v>
      </c>
      <c r="B13" s="19" t="n">
        <v>1500</v>
      </c>
      <c r="C13" s="20" t="n">
        <v>1500</v>
      </c>
      <c r="D13" s="21" t="n">
        <f aca="false">IF(C13="","",C13-B13)</f>
        <v>0</v>
      </c>
      <c r="E13" s="22" t="n">
        <f aca="false">IF(OR(D13="",N(B13)=0),"",D13/ABS(B13))</f>
        <v>0</v>
      </c>
      <c r="F13" s="19"/>
      <c r="G13" s="20" t="n">
        <v>0</v>
      </c>
      <c r="H13" s="21" t="n">
        <f aca="false">IF(G13="","",G13-F13)</f>
        <v>0</v>
      </c>
      <c r="I13" s="22" t="str">
        <f aca="false">IF(OR(H13="",N(F13)=0),"",H13/ABS(F13))</f>
        <v/>
      </c>
      <c r="J13" s="19"/>
      <c r="K13" s="20" t="n">
        <v>0</v>
      </c>
      <c r="L13" s="21" t="n">
        <f aca="false">IF(K13="","",K13-J13)</f>
        <v>0</v>
      </c>
      <c r="M13" s="22" t="str">
        <f aca="false">IF(OR(L13="",N(J13)=0),"",L13/ABS(J13))</f>
        <v/>
      </c>
      <c r="N13" s="19" t="n">
        <v>1500</v>
      </c>
      <c r="O13" s="20"/>
      <c r="P13" s="21" t="str">
        <f aca="false">IF(O13="","",O13-N13)</f>
        <v/>
      </c>
      <c r="Q13" s="22" t="str">
        <f aca="false">IF(OR(P13="",N(N13)=0),"",P13/ABS(N13))</f>
        <v/>
      </c>
      <c r="R13" s="19"/>
      <c r="S13" s="20"/>
      <c r="T13" s="21" t="str">
        <f aca="false">IF(S13="","",S13-R13)</f>
        <v/>
      </c>
      <c r="U13" s="22" t="str">
        <f aca="false">IF(OR(T13="",N(R13)=0),"",T13/ABS(R13))</f>
        <v/>
      </c>
      <c r="V13" s="19" t="n">
        <v>300</v>
      </c>
      <c r="W13" s="20"/>
      <c r="X13" s="21" t="str">
        <f aca="false">IF(W13="","",W13-V13)</f>
        <v/>
      </c>
      <c r="Y13" s="22" t="str">
        <f aca="false">IF(OR(X13="",N(V13)=0),"",X13/ABS(V13))</f>
        <v/>
      </c>
      <c r="Z13" s="19"/>
      <c r="AA13" s="20"/>
      <c r="AB13" s="21" t="str">
        <f aca="false">IF(AA13="","",AA13-Z13)</f>
        <v/>
      </c>
      <c r="AC13" s="22" t="str">
        <f aca="false">IF(OR(AB13="",N(Z13)=0),"",AB13/ABS(Z13))</f>
        <v/>
      </c>
      <c r="AD13" s="19" t="n">
        <v>1500</v>
      </c>
      <c r="AE13" s="20"/>
      <c r="AF13" s="21" t="str">
        <f aca="false">IF(AE13="","",AE13-AD13)</f>
        <v/>
      </c>
      <c r="AG13" s="22" t="str">
        <f aca="false">IF(OR(AF13="",N(AD13)=0),"",AF13/ABS(AD13))</f>
        <v/>
      </c>
      <c r="AH13" s="19"/>
      <c r="AI13" s="20"/>
      <c r="AJ13" s="21" t="str">
        <f aca="false">IF(AI13="","",AI13-AH13)</f>
        <v/>
      </c>
      <c r="AK13" s="22" t="str">
        <f aca="false">IF(OR(AJ13="",N(AH13)=0),"",AJ13/ABS(AH13))</f>
        <v/>
      </c>
      <c r="AL13" s="19" t="n">
        <v>1500</v>
      </c>
      <c r="AM13" s="20"/>
      <c r="AN13" s="21" t="str">
        <f aca="false">IF(AM13="","",AM13-AL13)</f>
        <v/>
      </c>
      <c r="AO13" s="22" t="str">
        <f aca="false">IF(OR(AN13="",N(AL13)=0),"",AN13/ABS(AL13))</f>
        <v/>
      </c>
      <c r="AP13" s="19"/>
      <c r="AQ13" s="20"/>
      <c r="AR13" s="21" t="str">
        <f aca="false">IF(AQ13="","",AQ13-AP13)</f>
        <v/>
      </c>
      <c r="AS13" s="22" t="str">
        <f aca="false">IF(OR(AR13="",N(AP13)=0),"",AR13/ABS(AP13))</f>
        <v/>
      </c>
      <c r="AT13" s="19" t="n">
        <v>300</v>
      </c>
      <c r="AU13" s="20"/>
      <c r="AV13" s="21" t="str">
        <f aca="false">IF(AU13="","",AU13-AT13)</f>
        <v/>
      </c>
      <c r="AW13" s="22" t="str">
        <f aca="false">IF(OR(AV13="",N(AT13)=0),"",AV13/ABS(AT13))</f>
        <v/>
      </c>
      <c r="AX13" s="23" t="n">
        <f aca="false">SUMIFS($B13:$AW13,$B$7:$AW$7,"Budget",$B$5:$AW$5,"&lt;="&amp;$C$2)</f>
        <v>1500</v>
      </c>
      <c r="AY13" s="24" t="n">
        <f aca="false">SUMIFS($B13:$AW13,$B$7:$AW$7,"Actual",$B$5:$AW$5,"&lt;="&amp;$C$2)</f>
        <v>1500</v>
      </c>
      <c r="AZ13" s="21" t="n">
        <f aca="false">AY13-AX13</f>
        <v>0</v>
      </c>
      <c r="BA13" s="22" t="n">
        <f aca="false">IF(AX13=0,"",AZ13/ABS(AX13))</f>
        <v>0</v>
      </c>
      <c r="BB13" s="24" t="n">
        <f aca="false">SUMIFS($B13:$AW13,$B$7:$AW$7,"Budget")</f>
        <v>6600</v>
      </c>
    </row>
    <row r="14" customFormat="false" ht="15" hidden="false" customHeight="false" outlineLevel="0" collapsed="false">
      <c r="A14" s="25" t="s">
        <v>65</v>
      </c>
      <c r="B14" s="26" t="n">
        <f aca="false">SUM(B9,B10,B11,B12,B13)</f>
        <v>1500</v>
      </c>
      <c r="C14" s="27" t="n">
        <f aca="false">IF(COUNT(C9,C10,C11,C12,C13)=0,"",SUM(C9,C10,C11,C12,C13))</f>
        <v>1500</v>
      </c>
      <c r="D14" s="28" t="n">
        <f aca="false">IF(C14="","",C14-B14)</f>
        <v>0</v>
      </c>
      <c r="E14" s="29" t="n">
        <f aca="false">IF(OR(D14="",N(B14)=0),"",D14/ABS(B14))</f>
        <v>0</v>
      </c>
      <c r="F14" s="26" t="n">
        <f aca="false">SUM(F9,F10,F11,F12,F13)</f>
        <v>1500</v>
      </c>
      <c r="G14" s="27" t="n">
        <f aca="false">IF(COUNT(G9,G10,G11,G12,G13)=0,"",SUM(G9,G10,G11,G12,G13))</f>
        <v>1700</v>
      </c>
      <c r="H14" s="28" t="n">
        <f aca="false">IF(G14="","",G14-F14)</f>
        <v>200</v>
      </c>
      <c r="I14" s="29" t="n">
        <f aca="false">IF(OR(H14="",N(F14)=0),"",H14/ABS(F14))</f>
        <v>0.133333333333333</v>
      </c>
      <c r="J14" s="26" t="n">
        <f aca="false">SUM(J9,J10,J11,J12,J13)</f>
        <v>1500</v>
      </c>
      <c r="K14" s="27" t="n">
        <f aca="false">IF(COUNT(K9,K10,K11,K12,K13)=0,"",SUM(K9,K10,K11,K12,K13))</f>
        <v>1500</v>
      </c>
      <c r="L14" s="28" t="n">
        <f aca="false">IF(K14="","",K14-J14)</f>
        <v>0</v>
      </c>
      <c r="M14" s="29" t="n">
        <f aca="false">IF(OR(L14="",N(J14)=0),"",L14/ABS(J14))</f>
        <v>0</v>
      </c>
      <c r="N14" s="26" t="n">
        <f aca="false">SUM(N9,N10,N11,N12,N13)</f>
        <v>65000</v>
      </c>
      <c r="O14" s="27" t="str">
        <f aca="false">IF(COUNT(O9,O10,O11,O12,O13)=0,"",SUM(O9,O10,O11,O12,O13))</f>
        <v/>
      </c>
      <c r="P14" s="28" t="str">
        <f aca="false">IF(O14="","",O14-N14)</f>
        <v/>
      </c>
      <c r="Q14" s="29" t="str">
        <f aca="false">IF(OR(P14="",N(N14)=0),"",P14/ABS(N14))</f>
        <v/>
      </c>
      <c r="R14" s="26" t="n">
        <f aca="false">SUM(R9,R10,R11,R12,R13)</f>
        <v>123500</v>
      </c>
      <c r="S14" s="27" t="str">
        <f aca="false">IF(COUNT(S9,S10,S11,S12,S13)=0,"",SUM(S9,S10,S11,S12,S13))</f>
        <v/>
      </c>
      <c r="T14" s="28" t="str">
        <f aca="false">IF(S14="","",S14-R14)</f>
        <v/>
      </c>
      <c r="U14" s="29" t="str">
        <f aca="false">IF(OR(T14="",N(R14)=0),"",T14/ABS(R14))</f>
        <v/>
      </c>
      <c r="V14" s="26" t="n">
        <f aca="false">SUM(V9,V10,V11,V12,V13)</f>
        <v>58300</v>
      </c>
      <c r="W14" s="27" t="str">
        <f aca="false">IF(COUNT(W9,W10,W11,W12,W13)=0,"",SUM(W9,W10,W11,W12,W13))</f>
        <v/>
      </c>
      <c r="X14" s="28" t="str">
        <f aca="false">IF(W14="","",W14-V14)</f>
        <v/>
      </c>
      <c r="Y14" s="29" t="str">
        <f aca="false">IF(OR(X14="",N(V14)=0),"",X14/ABS(V14))</f>
        <v/>
      </c>
      <c r="Z14" s="26" t="n">
        <f aca="false">SUM(Z9,Z10,Z11,Z12,Z13)</f>
        <v>96000</v>
      </c>
      <c r="AA14" s="27" t="str">
        <f aca="false">IF(COUNT(AA9,AA10,AA11,AA12,AA13)=0,"",SUM(AA9,AA10,AA11,AA12,AA13))</f>
        <v/>
      </c>
      <c r="AB14" s="28" t="str">
        <f aca="false">IF(AA14="","",AA14-Z14)</f>
        <v/>
      </c>
      <c r="AC14" s="29" t="str">
        <f aca="false">IF(OR(AB14="",N(Z14)=0),"",AB14/ABS(Z14))</f>
        <v/>
      </c>
      <c r="AD14" s="26" t="n">
        <f aca="false">SUM(AD9,AD10,AD11,AD12,AD13)</f>
        <v>133500</v>
      </c>
      <c r="AE14" s="27" t="str">
        <f aca="false">IF(COUNT(AE9,AE10,AE11,AE12,AE13)=0,"",SUM(AE9,AE10,AE11,AE12,AE13))</f>
        <v/>
      </c>
      <c r="AF14" s="28" t="str">
        <f aca="false">IF(AE14="","",AE14-AD14)</f>
        <v/>
      </c>
      <c r="AG14" s="29" t="str">
        <f aca="false">IF(OR(AF14="",N(AD14)=0),"",AF14/ABS(AD14))</f>
        <v/>
      </c>
      <c r="AH14" s="26" t="n">
        <f aca="false">SUM(AH9,AH10,AH11,AH12,AH13)</f>
        <v>86000</v>
      </c>
      <c r="AI14" s="27" t="str">
        <f aca="false">IF(COUNT(AI9,AI10,AI11,AI12,AI13)=0,"",SUM(AI9,AI10,AI11,AI12,AI13))</f>
        <v/>
      </c>
      <c r="AJ14" s="28" t="str">
        <f aca="false">IF(AI14="","",AI14-AH14)</f>
        <v/>
      </c>
      <c r="AK14" s="29" t="str">
        <f aca="false">IF(OR(AJ14="",N(AH14)=0),"",AJ14/ABS(AH14))</f>
        <v/>
      </c>
      <c r="AL14" s="26" t="n">
        <f aca="false">SUM(AL9,AL10,AL11,AL12,AL13)</f>
        <v>43500</v>
      </c>
      <c r="AM14" s="27" t="str">
        <f aca="false">IF(COUNT(AM9,AM10,AM11,AM12,AM13)=0,"",SUM(AM9,AM10,AM11,AM12,AM13))</f>
        <v/>
      </c>
      <c r="AN14" s="28" t="str">
        <f aca="false">IF(AM14="","",AM14-AL14)</f>
        <v/>
      </c>
      <c r="AO14" s="29" t="str">
        <f aca="false">IF(OR(AN14="",N(AL14)=0),"",AN14/ABS(AL14))</f>
        <v/>
      </c>
      <c r="AP14" s="26" t="n">
        <f aca="false">SUM(AP9,AP10,AP11,AP12,AP13)</f>
        <v>30000</v>
      </c>
      <c r="AQ14" s="27" t="str">
        <f aca="false">IF(COUNT(AQ9,AQ10,AQ11,AQ12,AQ13)=0,"",SUM(AQ9,AQ10,AQ11,AQ12,AQ13))</f>
        <v/>
      </c>
      <c r="AR14" s="28" t="str">
        <f aca="false">IF(AQ14="","",AQ14-AP14)</f>
        <v/>
      </c>
      <c r="AS14" s="29" t="str">
        <f aca="false">IF(OR(AR14="",N(AP14)=0),"",AR14/ABS(AP14))</f>
        <v/>
      </c>
      <c r="AT14" s="26" t="n">
        <f aca="false">SUM(AT9,AT10,AT11,AT12,AT13)</f>
        <v>26300</v>
      </c>
      <c r="AU14" s="27" t="str">
        <f aca="false">IF(COUNT(AU9,AU10,AU11,AU12,AU13)=0,"",SUM(AU9,AU10,AU11,AU12,AU13))</f>
        <v/>
      </c>
      <c r="AV14" s="28" t="str">
        <f aca="false">IF(AU14="","",AU14-AT14)</f>
        <v/>
      </c>
      <c r="AW14" s="29" t="str">
        <f aca="false">IF(OR(AV14="",N(AT14)=0),"",AV14/ABS(AT14))</f>
        <v/>
      </c>
      <c r="AX14" s="26" t="n">
        <f aca="false">SUMIFS($B14:$AW14,$B$7:$AW$7,"Budget",$B$5:$AW$5,"&lt;="&amp;$C$2)</f>
        <v>4500</v>
      </c>
      <c r="AY14" s="27" t="n">
        <f aca="false">SUMIFS($B14:$AW14,$B$7:$AW$7,"Actual",$B$5:$AW$5,"&lt;="&amp;$C$2)</f>
        <v>4700</v>
      </c>
      <c r="AZ14" s="28" t="n">
        <f aca="false">AY14-AX14</f>
        <v>200</v>
      </c>
      <c r="BA14" s="29" t="n">
        <f aca="false">IF(AX14=0,"",AZ14/ABS(AX14))</f>
        <v>0.0444444444444444</v>
      </c>
      <c r="BB14" s="27" t="n">
        <f aca="false">SUMIFS($B14:$AW14,$B$7:$AW$7,"Budget")</f>
        <v>666600</v>
      </c>
    </row>
    <row r="15" customFormat="false" ht="15" hidden="false" customHeight="false" outlineLevel="0" collapsed="false">
      <c r="B15" s="17"/>
      <c r="F15" s="17"/>
      <c r="J15" s="17"/>
      <c r="N15" s="17"/>
      <c r="R15" s="17"/>
      <c r="V15" s="17"/>
      <c r="Z15" s="17"/>
      <c r="AD15" s="17"/>
      <c r="AH15" s="17"/>
      <c r="AL15" s="17"/>
      <c r="AP15" s="17"/>
      <c r="AT15" s="17"/>
      <c r="AX15" s="17"/>
    </row>
    <row r="16" customFormat="false" ht="15" hidden="false" customHeight="false" outlineLevel="0" collapsed="false">
      <c r="A16" s="16" t="s">
        <v>66</v>
      </c>
      <c r="B16" s="17"/>
      <c r="F16" s="17"/>
      <c r="J16" s="17"/>
      <c r="N16" s="17"/>
      <c r="R16" s="17"/>
      <c r="V16" s="17"/>
      <c r="Z16" s="17"/>
      <c r="AD16" s="17"/>
      <c r="AH16" s="17"/>
      <c r="AL16" s="17"/>
      <c r="AP16" s="17"/>
      <c r="AT16" s="17"/>
      <c r="AX16" s="17"/>
    </row>
    <row r="17" customFormat="false" ht="15" hidden="false" customHeight="false" outlineLevel="0" collapsed="false">
      <c r="A17" s="18" t="s">
        <v>67</v>
      </c>
      <c r="B17" s="19" t="n">
        <v>13500</v>
      </c>
      <c r="C17" s="20" t="n">
        <v>14000</v>
      </c>
      <c r="D17" s="21" t="n">
        <f aca="false">IF(C17="","",B17-C17)</f>
        <v>-500</v>
      </c>
      <c r="E17" s="22" t="n">
        <f aca="false">IF(OR(D17="",N(B17)=0),"",D17/ABS(B17))</f>
        <v>-0.037037037037037</v>
      </c>
      <c r="F17" s="19" t="n">
        <v>13500</v>
      </c>
      <c r="G17" s="20" t="n">
        <v>14900</v>
      </c>
      <c r="H17" s="21" t="n">
        <f aca="false">IF(G17="","",F17-G17)</f>
        <v>-1400</v>
      </c>
      <c r="I17" s="22" t="n">
        <f aca="false">IF(OR(H17="",N(F17)=0),"",H17/ABS(F17))</f>
        <v>-0.103703703703704</v>
      </c>
      <c r="J17" s="19" t="n">
        <v>7500</v>
      </c>
      <c r="K17" s="20" t="n">
        <v>7300</v>
      </c>
      <c r="L17" s="21" t="n">
        <f aca="false">IF(K17="","",J17-K17)</f>
        <v>200</v>
      </c>
      <c r="M17" s="22" t="n">
        <f aca="false">IF(OR(L17="",N(J17)=0),"",L17/ABS(J17))</f>
        <v>0.0266666666666667</v>
      </c>
      <c r="N17" s="19" t="n">
        <v>1500</v>
      </c>
      <c r="O17" s="20"/>
      <c r="P17" s="21" t="str">
        <f aca="false">IF(O17="","",N17-O17)</f>
        <v/>
      </c>
      <c r="Q17" s="22" t="str">
        <f aca="false">IF(OR(P17="",N(N17)=0),"",P17/ABS(N17))</f>
        <v/>
      </c>
      <c r="R17" s="19" t="n">
        <v>1500</v>
      </c>
      <c r="S17" s="20"/>
      <c r="T17" s="21" t="str">
        <f aca="false">IF(S17="","",R17-S17)</f>
        <v/>
      </c>
      <c r="U17" s="22" t="str">
        <f aca="false">IF(OR(T17="",N(R17)=0),"",T17/ABS(R17))</f>
        <v/>
      </c>
      <c r="V17" s="19" t="n">
        <v>1500</v>
      </c>
      <c r="W17" s="20"/>
      <c r="X17" s="21" t="str">
        <f aca="false">IF(W17="","",V17-W17)</f>
        <v/>
      </c>
      <c r="Y17" s="22" t="str">
        <f aca="false">IF(OR(X17="",N(V17)=0),"",X17/ABS(V17))</f>
        <v/>
      </c>
      <c r="Z17" s="19" t="n">
        <v>1500</v>
      </c>
      <c r="AA17" s="20"/>
      <c r="AB17" s="21" t="str">
        <f aca="false">IF(AA17="","",Z17-AA17)</f>
        <v/>
      </c>
      <c r="AC17" s="22" t="str">
        <f aca="false">IF(OR(AB17="",N(Z17)=0),"",AB17/ABS(Z17))</f>
        <v/>
      </c>
      <c r="AD17" s="19" t="n">
        <v>1500</v>
      </c>
      <c r="AE17" s="20"/>
      <c r="AF17" s="21" t="str">
        <f aca="false">IF(AE17="","",AD17-AE17)</f>
        <v/>
      </c>
      <c r="AG17" s="22" t="str">
        <f aca="false">IF(OR(AF17="",N(AD17)=0),"",AF17/ABS(AD17))</f>
        <v/>
      </c>
      <c r="AH17" s="19" t="n">
        <v>1500</v>
      </c>
      <c r="AI17" s="20"/>
      <c r="AJ17" s="21" t="str">
        <f aca="false">IF(AI17="","",AH17-AI17)</f>
        <v/>
      </c>
      <c r="AK17" s="22" t="str">
        <f aca="false">IF(OR(AJ17="",N(AH17)=0),"",AJ17/ABS(AH17))</f>
        <v/>
      </c>
      <c r="AL17" s="19" t="n">
        <v>1500</v>
      </c>
      <c r="AM17" s="20"/>
      <c r="AN17" s="21" t="str">
        <f aca="false">IF(AM17="","",AL17-AM17)</f>
        <v/>
      </c>
      <c r="AO17" s="22" t="str">
        <f aca="false">IF(OR(AN17="",N(AL17)=0),"",AN17/ABS(AL17))</f>
        <v/>
      </c>
      <c r="AP17" s="19" t="n">
        <v>9500</v>
      </c>
      <c r="AQ17" s="20"/>
      <c r="AR17" s="21" t="str">
        <f aca="false">IF(AQ17="","",AP17-AQ17)</f>
        <v/>
      </c>
      <c r="AS17" s="22" t="str">
        <f aca="false">IF(OR(AR17="",N(AP17)=0),"",AR17/ABS(AP17))</f>
        <v/>
      </c>
      <c r="AT17" s="19" t="n">
        <v>13500</v>
      </c>
      <c r="AU17" s="20"/>
      <c r="AV17" s="21" t="str">
        <f aca="false">IF(AU17="","",AT17-AU17)</f>
        <v/>
      </c>
      <c r="AW17" s="22" t="str">
        <f aca="false">IF(OR(AV17="",N(AT17)=0),"",AV17/ABS(AT17))</f>
        <v/>
      </c>
      <c r="AX17" s="23" t="n">
        <f aca="false">SUMIFS($B17:$AW17,$B$7:$AW$7,"Budget",$B$5:$AW$5,"&lt;="&amp;$C$2)</f>
        <v>34500</v>
      </c>
      <c r="AY17" s="24" t="n">
        <f aca="false">SUMIFS($B17:$AW17,$B$7:$AW$7,"Actual",$B$5:$AW$5,"&lt;="&amp;$C$2)</f>
        <v>36200</v>
      </c>
      <c r="AZ17" s="21" t="n">
        <f aca="false">AX17-AY17</f>
        <v>-1700</v>
      </c>
      <c r="BA17" s="22" t="n">
        <f aca="false">IF(AX17=0,"",AZ17/ABS(AX17))</f>
        <v>-0.0492753623188406</v>
      </c>
      <c r="BB17" s="24" t="n">
        <f aca="false">SUMIFS($B17:$AW17,$B$7:$AW$7,"Budget")</f>
        <v>68000</v>
      </c>
    </row>
    <row r="18" customFormat="false" ht="15" hidden="false" customHeight="false" outlineLevel="0" collapsed="false">
      <c r="A18" s="18" t="s">
        <v>68</v>
      </c>
      <c r="B18" s="19"/>
      <c r="C18" s="20" t="n">
        <v>0</v>
      </c>
      <c r="D18" s="21" t="n">
        <f aca="false">IF(C18="","",B18-C18)</f>
        <v>0</v>
      </c>
      <c r="E18" s="22" t="str">
        <f aca="false">IF(OR(D18="",N(B18)=0),"",D18/ABS(B18))</f>
        <v/>
      </c>
      <c r="F18" s="19"/>
      <c r="G18" s="20" t="n">
        <v>0</v>
      </c>
      <c r="H18" s="21" t="n">
        <f aca="false">IF(G18="","",F18-G18)</f>
        <v>0</v>
      </c>
      <c r="I18" s="22" t="str">
        <f aca="false">IF(OR(H18="",N(F18)=0),"",H18/ABS(F18))</f>
        <v/>
      </c>
      <c r="J18" s="19" t="n">
        <v>24000</v>
      </c>
      <c r="K18" s="20" t="n">
        <v>25200</v>
      </c>
      <c r="L18" s="21" t="n">
        <f aca="false">IF(K18="","",J18-K18)</f>
        <v>-1200</v>
      </c>
      <c r="M18" s="22" t="n">
        <f aca="false">IF(OR(L18="",N(J18)=0),"",L18/ABS(J18))</f>
        <v>-0.05</v>
      </c>
      <c r="N18" s="19"/>
      <c r="O18" s="20"/>
      <c r="P18" s="21" t="str">
        <f aca="false">IF(O18="","",N18-O18)</f>
        <v/>
      </c>
      <c r="Q18" s="22" t="str">
        <f aca="false">IF(OR(P18="",N(N18)=0),"",P18/ABS(N18))</f>
        <v/>
      </c>
      <c r="R18" s="19"/>
      <c r="S18" s="20"/>
      <c r="T18" s="21" t="str">
        <f aca="false">IF(S18="","",R18-S18)</f>
        <v/>
      </c>
      <c r="U18" s="22" t="str">
        <f aca="false">IF(OR(T18="",N(R18)=0),"",T18/ABS(R18))</f>
        <v/>
      </c>
      <c r="V18" s="19"/>
      <c r="W18" s="20"/>
      <c r="X18" s="21" t="str">
        <f aca="false">IF(W18="","",V18-W18)</f>
        <v/>
      </c>
      <c r="Y18" s="22" t="str">
        <f aca="false">IF(OR(X18="",N(V18)=0),"",X18/ABS(V18))</f>
        <v/>
      </c>
      <c r="Z18" s="19" t="n">
        <v>6000</v>
      </c>
      <c r="AA18" s="20"/>
      <c r="AB18" s="21" t="str">
        <f aca="false">IF(AA18="","",Z18-AA18)</f>
        <v/>
      </c>
      <c r="AC18" s="22" t="str">
        <f aca="false">IF(OR(AB18="",N(Z18)=0),"",AB18/ABS(Z18))</f>
        <v/>
      </c>
      <c r="AD18" s="19" t="n">
        <v>72000</v>
      </c>
      <c r="AE18" s="20"/>
      <c r="AF18" s="21" t="str">
        <f aca="false">IF(AE18="","",AD18-AE18)</f>
        <v/>
      </c>
      <c r="AG18" s="22" t="str">
        <f aca="false">IF(OR(AF18="",N(AD18)=0),"",AF18/ABS(AD18))</f>
        <v/>
      </c>
      <c r="AH18" s="19"/>
      <c r="AI18" s="20"/>
      <c r="AJ18" s="21" t="str">
        <f aca="false">IF(AI18="","",AH18-AI18)</f>
        <v/>
      </c>
      <c r="AK18" s="22" t="str">
        <f aca="false">IF(OR(AJ18="",N(AH18)=0),"",AJ18/ABS(AH18))</f>
        <v/>
      </c>
      <c r="AL18" s="19"/>
      <c r="AM18" s="20"/>
      <c r="AN18" s="21" t="str">
        <f aca="false">IF(AM18="","",AL18-AM18)</f>
        <v/>
      </c>
      <c r="AO18" s="22" t="str">
        <f aca="false">IF(OR(AN18="",N(AL18)=0),"",AN18/ABS(AL18))</f>
        <v/>
      </c>
      <c r="AP18" s="19"/>
      <c r="AQ18" s="20"/>
      <c r="AR18" s="21" t="str">
        <f aca="false">IF(AQ18="","",AP18-AQ18)</f>
        <v/>
      </c>
      <c r="AS18" s="22" t="str">
        <f aca="false">IF(OR(AR18="",N(AP18)=0),"",AR18/ABS(AP18))</f>
        <v/>
      </c>
      <c r="AT18" s="19"/>
      <c r="AU18" s="20"/>
      <c r="AV18" s="21" t="str">
        <f aca="false">IF(AU18="","",AT18-AU18)</f>
        <v/>
      </c>
      <c r="AW18" s="22" t="str">
        <f aca="false">IF(OR(AV18="",N(AT18)=0),"",AV18/ABS(AT18))</f>
        <v/>
      </c>
      <c r="AX18" s="23" t="n">
        <f aca="false">SUMIFS($B18:$AW18,$B$7:$AW$7,"Budget",$B$5:$AW$5,"&lt;="&amp;$C$2)</f>
        <v>24000</v>
      </c>
      <c r="AY18" s="24" t="n">
        <f aca="false">SUMIFS($B18:$AW18,$B$7:$AW$7,"Actual",$B$5:$AW$5,"&lt;="&amp;$C$2)</f>
        <v>25200</v>
      </c>
      <c r="AZ18" s="21" t="n">
        <f aca="false">AX18-AY18</f>
        <v>-1200</v>
      </c>
      <c r="BA18" s="22" t="n">
        <f aca="false">IF(AX18=0,"",AZ18/ABS(AX18))</f>
        <v>-0.05</v>
      </c>
      <c r="BB18" s="24" t="n">
        <f aca="false">SUMIFS($B18:$AW18,$B$7:$AW$7,"Budget")</f>
        <v>102000</v>
      </c>
    </row>
    <row r="19" customFormat="false" ht="15" hidden="false" customHeight="false" outlineLevel="0" collapsed="false">
      <c r="A19" s="18" t="s">
        <v>69</v>
      </c>
      <c r="B19" s="19" t="n">
        <v>1500</v>
      </c>
      <c r="C19" s="20" t="n">
        <v>1600</v>
      </c>
      <c r="D19" s="21" t="n">
        <f aca="false">IF(C19="","",B19-C19)</f>
        <v>-100</v>
      </c>
      <c r="E19" s="22" t="n">
        <f aca="false">IF(OR(D19="",N(B19)=0),"",D19/ABS(B19))</f>
        <v>-0.0666666666666667</v>
      </c>
      <c r="F19" s="19" t="n">
        <v>1500</v>
      </c>
      <c r="G19" s="20" t="n">
        <v>1700</v>
      </c>
      <c r="H19" s="21" t="n">
        <f aca="false">IF(G19="","",F19-G19)</f>
        <v>-200</v>
      </c>
      <c r="I19" s="22" t="n">
        <f aca="false">IF(OR(H19="",N(F19)=0),"",H19/ABS(F19))</f>
        <v>-0.133333333333333</v>
      </c>
      <c r="J19" s="19" t="n">
        <v>5500</v>
      </c>
      <c r="K19" s="20" t="n">
        <v>5300</v>
      </c>
      <c r="L19" s="21" t="n">
        <f aca="false">IF(K19="","",J19-K19)</f>
        <v>200</v>
      </c>
      <c r="M19" s="22" t="n">
        <f aca="false">IF(OR(L19="",N(J19)=0),"",L19/ABS(J19))</f>
        <v>0.0363636363636364</v>
      </c>
      <c r="N19" s="19" t="n">
        <v>1500</v>
      </c>
      <c r="O19" s="20"/>
      <c r="P19" s="21" t="str">
        <f aca="false">IF(O19="","",N19-O19)</f>
        <v/>
      </c>
      <c r="Q19" s="22" t="str">
        <f aca="false">IF(OR(P19="",N(N19)=0),"",P19/ABS(N19))</f>
        <v/>
      </c>
      <c r="R19" s="19" t="n">
        <v>1500</v>
      </c>
      <c r="S19" s="20"/>
      <c r="T19" s="21" t="str">
        <f aca="false">IF(S19="","",R19-S19)</f>
        <v/>
      </c>
      <c r="U19" s="22" t="str">
        <f aca="false">IF(OR(T19="",N(R19)=0),"",T19/ABS(R19))</f>
        <v/>
      </c>
      <c r="V19" s="19" t="n">
        <v>1500</v>
      </c>
      <c r="W19" s="20"/>
      <c r="X19" s="21" t="str">
        <f aca="false">IF(W19="","",V19-W19)</f>
        <v/>
      </c>
      <c r="Y19" s="22" t="str">
        <f aca="false">IF(OR(X19="",N(V19)=0),"",X19/ABS(V19))</f>
        <v/>
      </c>
      <c r="Z19" s="19" t="n">
        <v>1500</v>
      </c>
      <c r="AA19" s="20"/>
      <c r="AB19" s="21" t="str">
        <f aca="false">IF(AA19="","",Z19-AA19)</f>
        <v/>
      </c>
      <c r="AC19" s="22" t="str">
        <f aca="false">IF(OR(AB19="",N(Z19)=0),"",AB19/ABS(Z19))</f>
        <v/>
      </c>
      <c r="AD19" s="19" t="n">
        <v>1500</v>
      </c>
      <c r="AE19" s="20"/>
      <c r="AF19" s="21" t="str">
        <f aca="false">IF(AE19="","",AD19-AE19)</f>
        <v/>
      </c>
      <c r="AG19" s="22" t="str">
        <f aca="false">IF(OR(AF19="",N(AD19)=0),"",AF19/ABS(AD19))</f>
        <v/>
      </c>
      <c r="AH19" s="19" t="n">
        <v>4500</v>
      </c>
      <c r="AI19" s="20"/>
      <c r="AJ19" s="21" t="str">
        <f aca="false">IF(AI19="","",AH19-AI19)</f>
        <v/>
      </c>
      <c r="AK19" s="22" t="str">
        <f aca="false">IF(OR(AJ19="",N(AH19)=0),"",AJ19/ABS(AH19))</f>
        <v/>
      </c>
      <c r="AL19" s="19" t="n">
        <v>1500</v>
      </c>
      <c r="AM19" s="20"/>
      <c r="AN19" s="21" t="str">
        <f aca="false">IF(AM19="","",AL19-AM19)</f>
        <v/>
      </c>
      <c r="AO19" s="22" t="str">
        <f aca="false">IF(OR(AN19="",N(AL19)=0),"",AN19/ABS(AL19))</f>
        <v/>
      </c>
      <c r="AP19" s="19" t="n">
        <v>1500</v>
      </c>
      <c r="AQ19" s="20"/>
      <c r="AR19" s="21" t="str">
        <f aca="false">IF(AQ19="","",AP19-AQ19)</f>
        <v/>
      </c>
      <c r="AS19" s="22" t="str">
        <f aca="false">IF(OR(AR19="",N(AP19)=0),"",AR19/ABS(AP19))</f>
        <v/>
      </c>
      <c r="AT19" s="19" t="n">
        <v>1500</v>
      </c>
      <c r="AU19" s="20"/>
      <c r="AV19" s="21" t="str">
        <f aca="false">IF(AU19="","",AT19-AU19)</f>
        <v/>
      </c>
      <c r="AW19" s="22" t="str">
        <f aca="false">IF(OR(AV19="",N(AT19)=0),"",AV19/ABS(AT19))</f>
        <v/>
      </c>
      <c r="AX19" s="23" t="n">
        <f aca="false">SUMIFS($B19:$AW19,$B$7:$AW$7,"Budget",$B$5:$AW$5,"&lt;="&amp;$C$2)</f>
        <v>8500</v>
      </c>
      <c r="AY19" s="24" t="n">
        <f aca="false">SUMIFS($B19:$AW19,$B$7:$AW$7,"Actual",$B$5:$AW$5,"&lt;="&amp;$C$2)</f>
        <v>8600</v>
      </c>
      <c r="AZ19" s="21" t="n">
        <f aca="false">AX19-AY19</f>
        <v>-100</v>
      </c>
      <c r="BA19" s="22" t="n">
        <f aca="false">IF(AX19=0,"",AZ19/ABS(AX19))</f>
        <v>-0.0117647058823529</v>
      </c>
      <c r="BB19" s="24" t="n">
        <f aca="false">SUMIFS($B19:$AW19,$B$7:$AW$7,"Budget")</f>
        <v>25000</v>
      </c>
    </row>
    <row r="20" customFormat="false" ht="15" hidden="false" customHeight="false" outlineLevel="0" collapsed="false">
      <c r="A20" s="18" t="s">
        <v>70</v>
      </c>
      <c r="B20" s="19"/>
      <c r="C20" s="20" t="n">
        <v>0</v>
      </c>
      <c r="D20" s="21" t="n">
        <f aca="false">IF(C20="","",B20-C20)</f>
        <v>0</v>
      </c>
      <c r="E20" s="22" t="str">
        <f aca="false">IF(OR(D20="",N(B20)=0),"",D20/ABS(B20))</f>
        <v/>
      </c>
      <c r="F20" s="19"/>
      <c r="G20" s="20" t="n">
        <v>0</v>
      </c>
      <c r="H20" s="21" t="n">
        <f aca="false">IF(G20="","",F20-G20)</f>
        <v>0</v>
      </c>
      <c r="I20" s="22" t="str">
        <f aca="false">IF(OR(H20="",N(F20)=0),"",H20/ABS(F20))</f>
        <v/>
      </c>
      <c r="J20" s="19"/>
      <c r="K20" s="20" t="n">
        <v>0</v>
      </c>
      <c r="L20" s="21" t="n">
        <f aca="false">IF(K20="","",J20-K20)</f>
        <v>0</v>
      </c>
      <c r="M20" s="22" t="str">
        <f aca="false">IF(OR(L20="",N(J20)=0),"",L20/ABS(J20))</f>
        <v/>
      </c>
      <c r="N20" s="19" t="n">
        <v>5200</v>
      </c>
      <c r="O20" s="20"/>
      <c r="P20" s="21" t="str">
        <f aca="false">IF(O20="","",N20-O20)</f>
        <v/>
      </c>
      <c r="Q20" s="22" t="str">
        <f aca="false">IF(OR(P20="",N(N20)=0),"",P20/ABS(N20))</f>
        <v/>
      </c>
      <c r="R20" s="19" t="n">
        <v>10100</v>
      </c>
      <c r="S20" s="20"/>
      <c r="T20" s="21" t="str">
        <f aca="false">IF(S20="","",R20-S20)</f>
        <v/>
      </c>
      <c r="U20" s="22" t="str">
        <f aca="false">IF(OR(T20="",N(R20)=0),"",T20/ABS(R20))</f>
        <v/>
      </c>
      <c r="V20" s="19" t="n">
        <v>5900</v>
      </c>
      <c r="W20" s="20"/>
      <c r="X20" s="21" t="str">
        <f aca="false">IF(W20="","",V20-W20)</f>
        <v/>
      </c>
      <c r="Y20" s="22" t="str">
        <f aca="false">IF(OR(X20="",N(V20)=0),"",X20/ABS(V20))</f>
        <v/>
      </c>
      <c r="Z20" s="19" t="n">
        <v>7000</v>
      </c>
      <c r="AA20" s="20"/>
      <c r="AB20" s="21" t="str">
        <f aca="false">IF(AA20="","",Z20-AA20)</f>
        <v/>
      </c>
      <c r="AC20" s="22" t="str">
        <f aca="false">IF(OR(AB20="",N(Z20)=0),"",AB20/ABS(Z20))</f>
        <v/>
      </c>
      <c r="AD20" s="19" t="n">
        <v>11400</v>
      </c>
      <c r="AE20" s="20"/>
      <c r="AF20" s="21" t="str">
        <f aca="false">IF(AE20="","",AD20-AE20)</f>
        <v/>
      </c>
      <c r="AG20" s="22" t="str">
        <f aca="false">IF(OR(AF20="",N(AD20)=0),"",AF20/ABS(AD20))</f>
        <v/>
      </c>
      <c r="AH20" s="19" t="n">
        <v>7600</v>
      </c>
      <c r="AI20" s="20"/>
      <c r="AJ20" s="21" t="str">
        <f aca="false">IF(AI20="","",AH20-AI20)</f>
        <v/>
      </c>
      <c r="AK20" s="22" t="str">
        <f aca="false">IF(OR(AJ20="",N(AH20)=0),"",AJ20/ABS(AH20))</f>
        <v/>
      </c>
      <c r="AL20" s="19" t="n">
        <v>3800</v>
      </c>
      <c r="AM20" s="20"/>
      <c r="AN20" s="21" t="str">
        <f aca="false">IF(AM20="","",AL20-AM20)</f>
        <v/>
      </c>
      <c r="AO20" s="22" t="str">
        <f aca="false">IF(OR(AN20="",N(AL20)=0),"",AN20/ABS(AL20))</f>
        <v/>
      </c>
      <c r="AP20" s="19" t="n">
        <v>3000</v>
      </c>
      <c r="AQ20" s="20"/>
      <c r="AR20" s="21" t="str">
        <f aca="false">IF(AQ20="","",AP20-AQ20)</f>
        <v/>
      </c>
      <c r="AS20" s="22" t="str">
        <f aca="false">IF(OR(AR20="",N(AP20)=0),"",AR20/ABS(AP20))</f>
        <v/>
      </c>
      <c r="AT20" s="19" t="n">
        <v>2600</v>
      </c>
      <c r="AU20" s="20"/>
      <c r="AV20" s="21" t="str">
        <f aca="false">IF(AU20="","",AT20-AU20)</f>
        <v/>
      </c>
      <c r="AW20" s="22" t="str">
        <f aca="false">IF(OR(AV20="",N(AT20)=0),"",AV20/ABS(AT20))</f>
        <v/>
      </c>
      <c r="AX20" s="23" t="n">
        <f aca="false">SUMIFS($B20:$AW20,$B$7:$AW$7,"Budget",$B$5:$AW$5,"&lt;="&amp;$C$2)</f>
        <v>0</v>
      </c>
      <c r="AY20" s="24" t="n">
        <f aca="false">SUMIFS($B20:$AW20,$B$7:$AW$7,"Actual",$B$5:$AW$5,"&lt;="&amp;$C$2)</f>
        <v>0</v>
      </c>
      <c r="AZ20" s="21" t="n">
        <f aca="false">AX20-AY20</f>
        <v>0</v>
      </c>
      <c r="BA20" s="22" t="str">
        <f aca="false">IF(AX20=0,"",AZ20/ABS(AX20))</f>
        <v/>
      </c>
      <c r="BB20" s="24" t="n">
        <f aca="false">SUMIFS($B20:$AW20,$B$7:$AW$7,"Budget")</f>
        <v>56600</v>
      </c>
    </row>
    <row r="21" customFormat="false" ht="15" hidden="false" customHeight="false" outlineLevel="0" collapsed="false">
      <c r="A21" s="18" t="s">
        <v>71</v>
      </c>
      <c r="B21" s="19" t="n">
        <v>4200</v>
      </c>
      <c r="C21" s="20" t="n">
        <v>4400</v>
      </c>
      <c r="D21" s="21" t="n">
        <f aca="false">IF(C21="","",B21-C21)</f>
        <v>-200</v>
      </c>
      <c r="E21" s="22" t="n">
        <f aca="false">IF(OR(D21="",N(B21)=0),"",D21/ABS(B21))</f>
        <v>-0.0476190476190476</v>
      </c>
      <c r="F21" s="19" t="n">
        <v>4200</v>
      </c>
      <c r="G21" s="20" t="n">
        <v>4600</v>
      </c>
      <c r="H21" s="21" t="n">
        <f aca="false">IF(G21="","",F21-G21)</f>
        <v>-400</v>
      </c>
      <c r="I21" s="22" t="n">
        <f aca="false">IF(OR(H21="",N(F21)=0),"",H21/ABS(F21))</f>
        <v>-0.0952380952380952</v>
      </c>
      <c r="J21" s="19" t="n">
        <v>4200</v>
      </c>
      <c r="K21" s="20" t="n">
        <v>4100</v>
      </c>
      <c r="L21" s="21" t="n">
        <f aca="false">IF(K21="","",J21-K21)</f>
        <v>100</v>
      </c>
      <c r="M21" s="22" t="n">
        <f aca="false">IF(OR(L21="",N(J21)=0),"",L21/ABS(J21))</f>
        <v>0.0238095238095238</v>
      </c>
      <c r="N21" s="19" t="n">
        <v>4200</v>
      </c>
      <c r="O21" s="20"/>
      <c r="P21" s="21" t="str">
        <f aca="false">IF(O21="","",N21-O21)</f>
        <v/>
      </c>
      <c r="Q21" s="22" t="str">
        <f aca="false">IF(OR(P21="",N(N21)=0),"",P21/ABS(N21))</f>
        <v/>
      </c>
      <c r="R21" s="19" t="n">
        <v>4200</v>
      </c>
      <c r="S21" s="20"/>
      <c r="T21" s="21" t="str">
        <f aca="false">IF(S21="","",R21-S21)</f>
        <v/>
      </c>
      <c r="U21" s="22" t="str">
        <f aca="false">IF(OR(T21="",N(R21)=0),"",T21/ABS(R21))</f>
        <v/>
      </c>
      <c r="V21" s="19" t="n">
        <v>4200</v>
      </c>
      <c r="W21" s="20"/>
      <c r="X21" s="21" t="str">
        <f aca="false">IF(W21="","",V21-W21)</f>
        <v/>
      </c>
      <c r="Y21" s="22" t="str">
        <f aca="false">IF(OR(X21="",N(V21)=0),"",X21/ABS(V21))</f>
        <v/>
      </c>
      <c r="Z21" s="19" t="n">
        <v>4200</v>
      </c>
      <c r="AA21" s="20"/>
      <c r="AB21" s="21" t="str">
        <f aca="false">IF(AA21="","",Z21-AA21)</f>
        <v/>
      </c>
      <c r="AC21" s="22" t="str">
        <f aca="false">IF(OR(AB21="",N(Z21)=0),"",AB21/ABS(Z21))</f>
        <v/>
      </c>
      <c r="AD21" s="19" t="n">
        <v>4200</v>
      </c>
      <c r="AE21" s="20"/>
      <c r="AF21" s="21" t="str">
        <f aca="false">IF(AE21="","",AD21-AE21)</f>
        <v/>
      </c>
      <c r="AG21" s="22" t="str">
        <f aca="false">IF(OR(AF21="",N(AD21)=0),"",AF21/ABS(AD21))</f>
        <v/>
      </c>
      <c r="AH21" s="19" t="n">
        <v>4200</v>
      </c>
      <c r="AI21" s="20"/>
      <c r="AJ21" s="21" t="str">
        <f aca="false">IF(AI21="","",AH21-AI21)</f>
        <v/>
      </c>
      <c r="AK21" s="22" t="str">
        <f aca="false">IF(OR(AJ21="",N(AH21)=0),"",AJ21/ABS(AH21))</f>
        <v/>
      </c>
      <c r="AL21" s="19" t="n">
        <v>4200</v>
      </c>
      <c r="AM21" s="20"/>
      <c r="AN21" s="21" t="str">
        <f aca="false">IF(AM21="","",AL21-AM21)</f>
        <v/>
      </c>
      <c r="AO21" s="22" t="str">
        <f aca="false">IF(OR(AN21="",N(AL21)=0),"",AN21/ABS(AL21))</f>
        <v/>
      </c>
      <c r="AP21" s="19" t="n">
        <v>4200</v>
      </c>
      <c r="AQ21" s="20"/>
      <c r="AR21" s="21" t="str">
        <f aca="false">IF(AQ21="","",AP21-AQ21)</f>
        <v/>
      </c>
      <c r="AS21" s="22" t="str">
        <f aca="false">IF(OR(AR21="",N(AP21)=0),"",AR21/ABS(AP21))</f>
        <v/>
      </c>
      <c r="AT21" s="19" t="n">
        <v>4200</v>
      </c>
      <c r="AU21" s="20"/>
      <c r="AV21" s="21" t="str">
        <f aca="false">IF(AU21="","",AT21-AU21)</f>
        <v/>
      </c>
      <c r="AW21" s="22" t="str">
        <f aca="false">IF(OR(AV21="",N(AT21)=0),"",AV21/ABS(AT21))</f>
        <v/>
      </c>
      <c r="AX21" s="23" t="n">
        <f aca="false">SUMIFS($B21:$AW21,$B$7:$AW$7,"Budget",$B$5:$AW$5,"&lt;="&amp;$C$2)</f>
        <v>12600</v>
      </c>
      <c r="AY21" s="24" t="n">
        <f aca="false">SUMIFS($B21:$AW21,$B$7:$AW$7,"Actual",$B$5:$AW$5,"&lt;="&amp;$C$2)</f>
        <v>13100</v>
      </c>
      <c r="AZ21" s="21" t="n">
        <f aca="false">AX21-AY21</f>
        <v>-500</v>
      </c>
      <c r="BA21" s="22" t="n">
        <f aca="false">IF(AX21=0,"",AZ21/ABS(AX21))</f>
        <v>-0.0396825396825397</v>
      </c>
      <c r="BB21" s="24" t="n">
        <f aca="false">SUMIFS($B21:$AW21,$B$7:$AW$7,"Budget")</f>
        <v>50400</v>
      </c>
    </row>
    <row r="22" customFormat="false" ht="15" hidden="false" customHeight="false" outlineLevel="0" collapsed="false">
      <c r="A22" s="18" t="s">
        <v>72</v>
      </c>
      <c r="B22" s="19" t="n">
        <v>3500</v>
      </c>
      <c r="C22" s="20" t="n">
        <v>3500</v>
      </c>
      <c r="D22" s="21" t="n">
        <f aca="false">IF(C22="","",B22-C22)</f>
        <v>0</v>
      </c>
      <c r="E22" s="22" t="n">
        <f aca="false">IF(OR(D22="",N(B22)=0),"",D22/ABS(B22))</f>
        <v>0</v>
      </c>
      <c r="F22" s="19" t="n">
        <v>3500</v>
      </c>
      <c r="G22" s="20" t="n">
        <v>3400</v>
      </c>
      <c r="H22" s="21" t="n">
        <f aca="false">IF(G22="","",F22-G22)</f>
        <v>100</v>
      </c>
      <c r="I22" s="22" t="n">
        <f aca="false">IF(OR(H22="",N(F22)=0),"",H22/ABS(F22))</f>
        <v>0.0285714285714286</v>
      </c>
      <c r="J22" s="19" t="n">
        <v>3500</v>
      </c>
      <c r="K22" s="20" t="n">
        <v>3700</v>
      </c>
      <c r="L22" s="21" t="n">
        <f aca="false">IF(K22="","",J22-K22)</f>
        <v>-200</v>
      </c>
      <c r="M22" s="22" t="n">
        <f aca="false">IF(OR(L22="",N(J22)=0),"",L22/ABS(J22))</f>
        <v>-0.0571428571428571</v>
      </c>
      <c r="N22" s="19" t="n">
        <v>3500</v>
      </c>
      <c r="O22" s="20"/>
      <c r="P22" s="21" t="str">
        <f aca="false">IF(O22="","",N22-O22)</f>
        <v/>
      </c>
      <c r="Q22" s="22" t="str">
        <f aca="false">IF(OR(P22="",N(N22)=0),"",P22/ABS(N22))</f>
        <v/>
      </c>
      <c r="R22" s="19" t="n">
        <v>3500</v>
      </c>
      <c r="S22" s="20"/>
      <c r="T22" s="21" t="str">
        <f aca="false">IF(S22="","",R22-S22)</f>
        <v/>
      </c>
      <c r="U22" s="22" t="str">
        <f aca="false">IF(OR(T22="",N(R22)=0),"",T22/ABS(R22))</f>
        <v/>
      </c>
      <c r="V22" s="19" t="n">
        <v>3500</v>
      </c>
      <c r="W22" s="20"/>
      <c r="X22" s="21" t="str">
        <f aca="false">IF(W22="","",V22-W22)</f>
        <v/>
      </c>
      <c r="Y22" s="22" t="str">
        <f aca="false">IF(OR(X22="",N(V22)=0),"",X22/ABS(V22))</f>
        <v/>
      </c>
      <c r="Z22" s="19" t="n">
        <v>3500</v>
      </c>
      <c r="AA22" s="20"/>
      <c r="AB22" s="21" t="str">
        <f aca="false">IF(AA22="","",Z22-AA22)</f>
        <v/>
      </c>
      <c r="AC22" s="22" t="str">
        <f aca="false">IF(OR(AB22="",N(Z22)=0),"",AB22/ABS(Z22))</f>
        <v/>
      </c>
      <c r="AD22" s="19" t="n">
        <v>3500</v>
      </c>
      <c r="AE22" s="20"/>
      <c r="AF22" s="21" t="str">
        <f aca="false">IF(AE22="","",AD22-AE22)</f>
        <v/>
      </c>
      <c r="AG22" s="22" t="str">
        <f aca="false">IF(OR(AF22="",N(AD22)=0),"",AF22/ABS(AD22))</f>
        <v/>
      </c>
      <c r="AH22" s="19" t="n">
        <v>3500</v>
      </c>
      <c r="AI22" s="20"/>
      <c r="AJ22" s="21" t="str">
        <f aca="false">IF(AI22="","",AH22-AI22)</f>
        <v/>
      </c>
      <c r="AK22" s="22" t="str">
        <f aca="false">IF(OR(AJ22="",N(AH22)=0),"",AJ22/ABS(AH22))</f>
        <v/>
      </c>
      <c r="AL22" s="19" t="n">
        <v>3500</v>
      </c>
      <c r="AM22" s="20"/>
      <c r="AN22" s="21" t="str">
        <f aca="false">IF(AM22="","",AL22-AM22)</f>
        <v/>
      </c>
      <c r="AO22" s="22" t="str">
        <f aca="false">IF(OR(AN22="",N(AL22)=0),"",AN22/ABS(AL22))</f>
        <v/>
      </c>
      <c r="AP22" s="19" t="n">
        <v>3500</v>
      </c>
      <c r="AQ22" s="20"/>
      <c r="AR22" s="21" t="str">
        <f aca="false">IF(AQ22="","",AP22-AQ22)</f>
        <v/>
      </c>
      <c r="AS22" s="22" t="str">
        <f aca="false">IF(OR(AR22="",N(AP22)=0),"",AR22/ABS(AP22))</f>
        <v/>
      </c>
      <c r="AT22" s="19" t="n">
        <v>3500</v>
      </c>
      <c r="AU22" s="20"/>
      <c r="AV22" s="21" t="str">
        <f aca="false">IF(AU22="","",AT22-AU22)</f>
        <v/>
      </c>
      <c r="AW22" s="22" t="str">
        <f aca="false">IF(OR(AV22="",N(AT22)=0),"",AV22/ABS(AT22))</f>
        <v/>
      </c>
      <c r="AX22" s="23" t="n">
        <f aca="false">SUMIFS($B22:$AW22,$B$7:$AW$7,"Budget",$B$5:$AW$5,"&lt;="&amp;$C$2)</f>
        <v>10500</v>
      </c>
      <c r="AY22" s="24" t="n">
        <f aca="false">SUMIFS($B22:$AW22,$B$7:$AW$7,"Actual",$B$5:$AW$5,"&lt;="&amp;$C$2)</f>
        <v>10600</v>
      </c>
      <c r="AZ22" s="21" t="n">
        <f aca="false">AX22-AY22</f>
        <v>-100</v>
      </c>
      <c r="BA22" s="22" t="n">
        <f aca="false">IF(AX22=0,"",AZ22/ABS(AX22))</f>
        <v>-0.00952380952380953</v>
      </c>
      <c r="BB22" s="24" t="n">
        <f aca="false">SUMIFS($B22:$AW22,$B$7:$AW$7,"Budget")</f>
        <v>42000</v>
      </c>
    </row>
    <row r="23" customFormat="false" ht="15" hidden="false" customHeight="false" outlineLevel="0" collapsed="false">
      <c r="A23" s="18" t="s">
        <v>73</v>
      </c>
      <c r="B23" s="19" t="n">
        <v>9000</v>
      </c>
      <c r="C23" s="20" t="n">
        <v>9400</v>
      </c>
      <c r="D23" s="21" t="n">
        <f aca="false">IF(C23="","",B23-C23)</f>
        <v>-400</v>
      </c>
      <c r="E23" s="22" t="n">
        <f aca="false">IF(OR(D23="",N(B23)=0),"",D23/ABS(B23))</f>
        <v>-0.0444444444444444</v>
      </c>
      <c r="F23" s="19" t="n">
        <v>13500</v>
      </c>
      <c r="G23" s="20" t="n">
        <v>14900</v>
      </c>
      <c r="H23" s="21" t="n">
        <f aca="false">IF(G23="","",F23-G23)</f>
        <v>-1400</v>
      </c>
      <c r="I23" s="22" t="n">
        <f aca="false">IF(OR(H23="",N(F23)=0),"",H23/ABS(F23))</f>
        <v>-0.103703703703704</v>
      </c>
      <c r="J23" s="19" t="n">
        <v>9000</v>
      </c>
      <c r="K23" s="20" t="n">
        <v>8700</v>
      </c>
      <c r="L23" s="21" t="n">
        <f aca="false">IF(K23="","",J23-K23)</f>
        <v>300</v>
      </c>
      <c r="M23" s="22" t="n">
        <f aca="false">IF(OR(L23="",N(J23)=0),"",L23/ABS(J23))</f>
        <v>0.0333333333333333</v>
      </c>
      <c r="N23" s="19" t="n">
        <v>9000</v>
      </c>
      <c r="O23" s="20"/>
      <c r="P23" s="21" t="str">
        <f aca="false">IF(O23="","",N23-O23)</f>
        <v/>
      </c>
      <c r="Q23" s="22" t="str">
        <f aca="false">IF(OR(P23="",N(N23)=0),"",P23/ABS(N23))</f>
        <v/>
      </c>
      <c r="R23" s="19" t="n">
        <v>9000</v>
      </c>
      <c r="S23" s="20"/>
      <c r="T23" s="21" t="str">
        <f aca="false">IF(S23="","",R23-S23)</f>
        <v/>
      </c>
      <c r="U23" s="22" t="str">
        <f aca="false">IF(OR(T23="",N(R23)=0),"",T23/ABS(R23))</f>
        <v/>
      </c>
      <c r="V23" s="19" t="n">
        <v>9000</v>
      </c>
      <c r="W23" s="20"/>
      <c r="X23" s="21" t="str">
        <f aca="false">IF(W23="","",V23-W23)</f>
        <v/>
      </c>
      <c r="Y23" s="22" t="str">
        <f aca="false">IF(OR(X23="",N(V23)=0),"",X23/ABS(V23))</f>
        <v/>
      </c>
      <c r="Z23" s="19" t="n">
        <v>9000</v>
      </c>
      <c r="AA23" s="20"/>
      <c r="AB23" s="21" t="str">
        <f aca="false">IF(AA23="","",Z23-AA23)</f>
        <v/>
      </c>
      <c r="AC23" s="22" t="str">
        <f aca="false">IF(OR(AB23="",N(Z23)=0),"",AB23/ABS(Z23))</f>
        <v/>
      </c>
      <c r="AD23" s="19" t="n">
        <v>9000</v>
      </c>
      <c r="AE23" s="20"/>
      <c r="AF23" s="21" t="str">
        <f aca="false">IF(AE23="","",AD23-AE23)</f>
        <v/>
      </c>
      <c r="AG23" s="22" t="str">
        <f aca="false">IF(OR(AF23="",N(AD23)=0),"",AF23/ABS(AD23))</f>
        <v/>
      </c>
      <c r="AH23" s="19" t="n">
        <v>9000</v>
      </c>
      <c r="AI23" s="20"/>
      <c r="AJ23" s="21" t="str">
        <f aca="false">IF(AI23="","",AH23-AI23)</f>
        <v/>
      </c>
      <c r="AK23" s="22" t="str">
        <f aca="false">IF(OR(AJ23="",N(AH23)=0),"",AJ23/ABS(AH23))</f>
        <v/>
      </c>
      <c r="AL23" s="19" t="n">
        <v>9000</v>
      </c>
      <c r="AM23" s="20"/>
      <c r="AN23" s="21" t="str">
        <f aca="false">IF(AM23="","",AL23-AM23)</f>
        <v/>
      </c>
      <c r="AO23" s="22" t="str">
        <f aca="false">IF(OR(AN23="",N(AL23)=0),"",AN23/ABS(AL23))</f>
        <v/>
      </c>
      <c r="AP23" s="19" t="n">
        <v>9000</v>
      </c>
      <c r="AQ23" s="20"/>
      <c r="AR23" s="21" t="str">
        <f aca="false">IF(AQ23="","",AP23-AQ23)</f>
        <v/>
      </c>
      <c r="AS23" s="22" t="str">
        <f aca="false">IF(OR(AR23="",N(AP23)=0),"",AR23/ABS(AP23))</f>
        <v/>
      </c>
      <c r="AT23" s="19" t="n">
        <v>9000</v>
      </c>
      <c r="AU23" s="20"/>
      <c r="AV23" s="21" t="str">
        <f aca="false">IF(AU23="","",AT23-AU23)</f>
        <v/>
      </c>
      <c r="AW23" s="22" t="str">
        <f aca="false">IF(OR(AV23="",N(AT23)=0),"",AV23/ABS(AT23))</f>
        <v/>
      </c>
      <c r="AX23" s="23" t="n">
        <f aca="false">SUMIFS($B23:$AW23,$B$7:$AW$7,"Budget",$B$5:$AW$5,"&lt;="&amp;$C$2)</f>
        <v>31500</v>
      </c>
      <c r="AY23" s="24" t="n">
        <f aca="false">SUMIFS($B23:$AW23,$B$7:$AW$7,"Actual",$B$5:$AW$5,"&lt;="&amp;$C$2)</f>
        <v>33000</v>
      </c>
      <c r="AZ23" s="21" t="n">
        <f aca="false">AX23-AY23</f>
        <v>-1500</v>
      </c>
      <c r="BA23" s="22" t="n">
        <f aca="false">IF(AX23=0,"",AZ23/ABS(AX23))</f>
        <v>-0.0476190476190476</v>
      </c>
      <c r="BB23" s="24" t="n">
        <f aca="false">SUMIFS($B23:$AW23,$B$7:$AW$7,"Budget")</f>
        <v>112500</v>
      </c>
    </row>
    <row r="24" customFormat="false" ht="15" hidden="false" customHeight="false" outlineLevel="0" collapsed="false">
      <c r="A24" s="18" t="s">
        <v>74</v>
      </c>
      <c r="B24" s="19" t="n">
        <v>350</v>
      </c>
      <c r="C24" s="20" t="n">
        <v>400</v>
      </c>
      <c r="D24" s="21" t="n">
        <f aca="false">IF(C24="","",B24-C24)</f>
        <v>-50</v>
      </c>
      <c r="E24" s="22" t="n">
        <f aca="false">IF(OR(D24="",N(B24)=0),"",D24/ABS(B24))</f>
        <v>-0.142857142857143</v>
      </c>
      <c r="F24" s="19" t="n">
        <v>350</v>
      </c>
      <c r="G24" s="20" t="n">
        <v>300</v>
      </c>
      <c r="H24" s="21" t="n">
        <f aca="false">IF(G24="","",F24-G24)</f>
        <v>50</v>
      </c>
      <c r="I24" s="22" t="n">
        <f aca="false">IF(OR(H24="",N(F24)=0),"",H24/ABS(F24))</f>
        <v>0.142857142857143</v>
      </c>
      <c r="J24" s="19" t="n">
        <v>3350</v>
      </c>
      <c r="K24" s="20" t="n">
        <v>3500</v>
      </c>
      <c r="L24" s="21" t="n">
        <f aca="false">IF(K24="","",J24-K24)</f>
        <v>-150</v>
      </c>
      <c r="M24" s="22" t="n">
        <f aca="false">IF(OR(L24="",N(J24)=0),"",L24/ABS(J24))</f>
        <v>-0.0447761194029851</v>
      </c>
      <c r="N24" s="19" t="n">
        <v>14350</v>
      </c>
      <c r="O24" s="20"/>
      <c r="P24" s="21" t="str">
        <f aca="false">IF(O24="","",N24-O24)</f>
        <v/>
      </c>
      <c r="Q24" s="22" t="str">
        <f aca="false">IF(OR(P24="",N(N24)=0),"",P24/ABS(N24))</f>
        <v/>
      </c>
      <c r="R24" s="19" t="n">
        <v>6350</v>
      </c>
      <c r="S24" s="20"/>
      <c r="T24" s="21" t="str">
        <f aca="false">IF(S24="","",R24-S24)</f>
        <v/>
      </c>
      <c r="U24" s="22" t="str">
        <f aca="false">IF(OR(T24="",N(R24)=0),"",T24/ABS(R24))</f>
        <v/>
      </c>
      <c r="V24" s="19" t="n">
        <v>3350</v>
      </c>
      <c r="W24" s="20"/>
      <c r="X24" s="21" t="str">
        <f aca="false">IF(W24="","",V24-W24)</f>
        <v/>
      </c>
      <c r="Y24" s="22" t="str">
        <f aca="false">IF(OR(X24="",N(V24)=0),"",X24/ABS(V24))</f>
        <v/>
      </c>
      <c r="Z24" s="19" t="n">
        <v>350</v>
      </c>
      <c r="AA24" s="20"/>
      <c r="AB24" s="21" t="str">
        <f aca="false">IF(AA24="","",Z24-AA24)</f>
        <v/>
      </c>
      <c r="AC24" s="22" t="str">
        <f aca="false">IF(OR(AB24="",N(Z24)=0),"",AB24/ABS(Z24))</f>
        <v/>
      </c>
      <c r="AD24" s="19" t="n">
        <v>350</v>
      </c>
      <c r="AE24" s="20"/>
      <c r="AF24" s="21" t="str">
        <f aca="false">IF(AE24="","",AD24-AE24)</f>
        <v/>
      </c>
      <c r="AG24" s="22" t="str">
        <f aca="false">IF(OR(AF24="",N(AD24)=0),"",AF24/ABS(AD24))</f>
        <v/>
      </c>
      <c r="AH24" s="19" t="n">
        <v>3350</v>
      </c>
      <c r="AI24" s="20"/>
      <c r="AJ24" s="21" t="str">
        <f aca="false">IF(AI24="","",AH24-AI24)</f>
        <v/>
      </c>
      <c r="AK24" s="22" t="str">
        <f aca="false">IF(OR(AJ24="",N(AH24)=0),"",AJ24/ABS(AH24))</f>
        <v/>
      </c>
      <c r="AL24" s="19" t="n">
        <v>350</v>
      </c>
      <c r="AM24" s="20"/>
      <c r="AN24" s="21" t="str">
        <f aca="false">IF(AM24="","",AL24-AM24)</f>
        <v/>
      </c>
      <c r="AO24" s="22" t="str">
        <f aca="false">IF(OR(AN24="",N(AL24)=0),"",AN24/ABS(AL24))</f>
        <v/>
      </c>
      <c r="AP24" s="19" t="n">
        <v>350</v>
      </c>
      <c r="AQ24" s="20"/>
      <c r="AR24" s="21" t="str">
        <f aca="false">IF(AQ24="","",AP24-AQ24)</f>
        <v/>
      </c>
      <c r="AS24" s="22" t="str">
        <f aca="false">IF(OR(AR24="",N(AP24)=0),"",AR24/ABS(AP24))</f>
        <v/>
      </c>
      <c r="AT24" s="19" t="n">
        <v>3350</v>
      </c>
      <c r="AU24" s="20"/>
      <c r="AV24" s="21" t="str">
        <f aca="false">IF(AU24="","",AT24-AU24)</f>
        <v/>
      </c>
      <c r="AW24" s="22" t="str">
        <f aca="false">IF(OR(AV24="",N(AT24)=0),"",AV24/ABS(AT24))</f>
        <v/>
      </c>
      <c r="AX24" s="23" t="n">
        <f aca="false">SUMIFS($B24:$AW24,$B$7:$AW$7,"Budget",$B$5:$AW$5,"&lt;="&amp;$C$2)</f>
        <v>4050</v>
      </c>
      <c r="AY24" s="24" t="n">
        <f aca="false">SUMIFS($B24:$AW24,$B$7:$AW$7,"Actual",$B$5:$AW$5,"&lt;="&amp;$C$2)</f>
        <v>4200</v>
      </c>
      <c r="AZ24" s="21" t="n">
        <f aca="false">AX24-AY24</f>
        <v>-150</v>
      </c>
      <c r="BA24" s="22" t="n">
        <f aca="false">IF(AX24=0,"",AZ24/ABS(AX24))</f>
        <v>-0.037037037037037</v>
      </c>
      <c r="BB24" s="24" t="n">
        <f aca="false">SUMIFS($B24:$AW24,$B$7:$AW$7,"Budget")</f>
        <v>36200</v>
      </c>
    </row>
    <row r="25" customFormat="false" ht="15" hidden="false" customHeight="false" outlineLevel="0" collapsed="false">
      <c r="A25" s="18" t="s">
        <v>75</v>
      </c>
      <c r="B25" s="19"/>
      <c r="C25" s="20" t="n">
        <v>0</v>
      </c>
      <c r="D25" s="21" t="n">
        <f aca="false">IF(C25="","",B25-C25)</f>
        <v>0</v>
      </c>
      <c r="E25" s="22" t="str">
        <f aca="false">IF(OR(D25="",N(B25)=0),"",D25/ABS(B25))</f>
        <v/>
      </c>
      <c r="F25" s="19"/>
      <c r="G25" s="20" t="n">
        <v>0</v>
      </c>
      <c r="H25" s="21" t="n">
        <f aca="false">IF(G25="","",F25-G25)</f>
        <v>0</v>
      </c>
      <c r="I25" s="22" t="str">
        <f aca="false">IF(OR(H25="",N(F25)=0),"",H25/ABS(F25))</f>
        <v/>
      </c>
      <c r="J25" s="19" t="n">
        <v>22000</v>
      </c>
      <c r="K25" s="20" t="n">
        <v>21300</v>
      </c>
      <c r="L25" s="21" t="n">
        <f aca="false">IF(K25="","",J25-K25)</f>
        <v>700</v>
      </c>
      <c r="M25" s="22" t="n">
        <f aca="false">IF(OR(L25="",N(J25)=0),"",L25/ABS(J25))</f>
        <v>0.0318181818181818</v>
      </c>
      <c r="N25" s="19"/>
      <c r="O25" s="20"/>
      <c r="P25" s="21" t="str">
        <f aca="false">IF(O25="","",N25-O25)</f>
        <v/>
      </c>
      <c r="Q25" s="22" t="str">
        <f aca="false">IF(OR(P25="",N(N25)=0),"",P25/ABS(N25))</f>
        <v/>
      </c>
      <c r="R25" s="19"/>
      <c r="S25" s="20"/>
      <c r="T25" s="21" t="str">
        <f aca="false">IF(S25="","",R25-S25)</f>
        <v/>
      </c>
      <c r="U25" s="22" t="str">
        <f aca="false">IF(OR(T25="",N(R25)=0),"",T25/ABS(R25))</f>
        <v/>
      </c>
      <c r="V25" s="19" t="n">
        <v>8000</v>
      </c>
      <c r="W25" s="20"/>
      <c r="X25" s="21" t="str">
        <f aca="false">IF(W25="","",V25-W25)</f>
        <v/>
      </c>
      <c r="Y25" s="22" t="str">
        <f aca="false">IF(OR(X25="",N(V25)=0),"",X25/ABS(V25))</f>
        <v/>
      </c>
      <c r="Z25" s="19"/>
      <c r="AA25" s="20"/>
      <c r="AB25" s="21" t="str">
        <f aca="false">IF(AA25="","",Z25-AA25)</f>
        <v/>
      </c>
      <c r="AC25" s="22" t="str">
        <f aca="false">IF(OR(AB25="",N(Z25)=0),"",AB25/ABS(Z25))</f>
        <v/>
      </c>
      <c r="AD25" s="19"/>
      <c r="AE25" s="20"/>
      <c r="AF25" s="21" t="str">
        <f aca="false">IF(AE25="","",AD25-AE25)</f>
        <v/>
      </c>
      <c r="AG25" s="22" t="str">
        <f aca="false">IF(OR(AF25="",N(AD25)=0),"",AF25/ABS(AD25))</f>
        <v/>
      </c>
      <c r="AH25" s="19" t="n">
        <v>6000</v>
      </c>
      <c r="AI25" s="20"/>
      <c r="AJ25" s="21" t="str">
        <f aca="false">IF(AI25="","",AH25-AI25)</f>
        <v/>
      </c>
      <c r="AK25" s="22" t="str">
        <f aca="false">IF(OR(AJ25="",N(AH25)=0),"",AJ25/ABS(AH25))</f>
        <v/>
      </c>
      <c r="AL25" s="19" t="n">
        <v>3000</v>
      </c>
      <c r="AM25" s="20"/>
      <c r="AN25" s="21" t="str">
        <f aca="false">IF(AM25="","",AL25-AM25)</f>
        <v/>
      </c>
      <c r="AO25" s="22" t="str">
        <f aca="false">IF(OR(AN25="",N(AL25)=0),"",AN25/ABS(AL25))</f>
        <v/>
      </c>
      <c r="AP25" s="19"/>
      <c r="AQ25" s="20"/>
      <c r="AR25" s="21" t="str">
        <f aca="false">IF(AQ25="","",AP25-AQ25)</f>
        <v/>
      </c>
      <c r="AS25" s="22" t="str">
        <f aca="false">IF(OR(AR25="",N(AP25)=0),"",AR25/ABS(AP25))</f>
        <v/>
      </c>
      <c r="AT25" s="19"/>
      <c r="AU25" s="20"/>
      <c r="AV25" s="21" t="str">
        <f aca="false">IF(AU25="","",AT25-AU25)</f>
        <v/>
      </c>
      <c r="AW25" s="22" t="str">
        <f aca="false">IF(OR(AV25="",N(AT25)=0),"",AV25/ABS(AT25))</f>
        <v/>
      </c>
      <c r="AX25" s="23" t="n">
        <f aca="false">SUMIFS($B25:$AW25,$B$7:$AW$7,"Budget",$B$5:$AW$5,"&lt;="&amp;$C$2)</f>
        <v>22000</v>
      </c>
      <c r="AY25" s="24" t="n">
        <f aca="false">SUMIFS($B25:$AW25,$B$7:$AW$7,"Actual",$B$5:$AW$5,"&lt;="&amp;$C$2)</f>
        <v>21300</v>
      </c>
      <c r="AZ25" s="21" t="n">
        <f aca="false">AX25-AY25</f>
        <v>700</v>
      </c>
      <c r="BA25" s="22" t="n">
        <f aca="false">IF(AX25=0,"",AZ25/ABS(AX25))</f>
        <v>0.0318181818181818</v>
      </c>
      <c r="BB25" s="24" t="n">
        <f aca="false">SUMIFS($B25:$AW25,$B$7:$AW$7,"Budget")</f>
        <v>39000</v>
      </c>
    </row>
    <row r="26" customFormat="false" ht="15" hidden="false" customHeight="false" outlineLevel="0" collapsed="false">
      <c r="A26" s="18" t="s">
        <v>76</v>
      </c>
      <c r="B26" s="19" t="n">
        <v>1000</v>
      </c>
      <c r="C26" s="20" t="n">
        <v>1000</v>
      </c>
      <c r="D26" s="21" t="n">
        <f aca="false">IF(C26="","",B26-C26)</f>
        <v>0</v>
      </c>
      <c r="E26" s="22" t="n">
        <f aca="false">IF(OR(D26="",N(B26)=0),"",D26/ABS(B26))</f>
        <v>0</v>
      </c>
      <c r="F26" s="19" t="n">
        <v>1000</v>
      </c>
      <c r="G26" s="20" t="n">
        <v>1000</v>
      </c>
      <c r="H26" s="21" t="n">
        <f aca="false">IF(G26="","",F26-G26)</f>
        <v>0</v>
      </c>
      <c r="I26" s="22" t="n">
        <f aca="false">IF(OR(H26="",N(F26)=0),"",H26/ABS(F26))</f>
        <v>0</v>
      </c>
      <c r="J26" s="19" t="n">
        <v>1000</v>
      </c>
      <c r="K26" s="20" t="n">
        <v>1000</v>
      </c>
      <c r="L26" s="21" t="n">
        <f aca="false">IF(K26="","",J26-K26)</f>
        <v>0</v>
      </c>
      <c r="M26" s="22" t="n">
        <f aca="false">IF(OR(L26="",N(J26)=0),"",L26/ABS(J26))</f>
        <v>0</v>
      </c>
      <c r="N26" s="19" t="n">
        <v>1000</v>
      </c>
      <c r="O26" s="20"/>
      <c r="P26" s="21" t="str">
        <f aca="false">IF(O26="","",N26-O26)</f>
        <v/>
      </c>
      <c r="Q26" s="22" t="str">
        <f aca="false">IF(OR(P26="",N(N26)=0),"",P26/ABS(N26))</f>
        <v/>
      </c>
      <c r="R26" s="19" t="n">
        <v>1000</v>
      </c>
      <c r="S26" s="20"/>
      <c r="T26" s="21" t="str">
        <f aca="false">IF(S26="","",R26-S26)</f>
        <v/>
      </c>
      <c r="U26" s="22" t="str">
        <f aca="false">IF(OR(T26="",N(R26)=0),"",T26/ABS(R26))</f>
        <v/>
      </c>
      <c r="V26" s="19" t="n">
        <v>1000</v>
      </c>
      <c r="W26" s="20"/>
      <c r="X26" s="21" t="str">
        <f aca="false">IF(W26="","",V26-W26)</f>
        <v/>
      </c>
      <c r="Y26" s="22" t="str">
        <f aca="false">IF(OR(X26="",N(V26)=0),"",X26/ABS(V26))</f>
        <v/>
      </c>
      <c r="Z26" s="19" t="n">
        <v>1000</v>
      </c>
      <c r="AA26" s="20"/>
      <c r="AB26" s="21" t="str">
        <f aca="false">IF(AA26="","",Z26-AA26)</f>
        <v/>
      </c>
      <c r="AC26" s="22" t="str">
        <f aca="false">IF(OR(AB26="",N(Z26)=0),"",AB26/ABS(Z26))</f>
        <v/>
      </c>
      <c r="AD26" s="19" t="n">
        <v>1000</v>
      </c>
      <c r="AE26" s="20"/>
      <c r="AF26" s="21" t="str">
        <f aca="false">IF(AE26="","",AD26-AE26)</f>
        <v/>
      </c>
      <c r="AG26" s="22" t="str">
        <f aca="false">IF(OR(AF26="",N(AD26)=0),"",AF26/ABS(AD26))</f>
        <v/>
      </c>
      <c r="AH26" s="19" t="n">
        <v>1000</v>
      </c>
      <c r="AI26" s="20"/>
      <c r="AJ26" s="21" t="str">
        <f aca="false">IF(AI26="","",AH26-AI26)</f>
        <v/>
      </c>
      <c r="AK26" s="22" t="str">
        <f aca="false">IF(OR(AJ26="",N(AH26)=0),"",AJ26/ABS(AH26))</f>
        <v/>
      </c>
      <c r="AL26" s="19" t="n">
        <v>1000</v>
      </c>
      <c r="AM26" s="20"/>
      <c r="AN26" s="21" t="str">
        <f aca="false">IF(AM26="","",AL26-AM26)</f>
        <v/>
      </c>
      <c r="AO26" s="22" t="str">
        <f aca="false">IF(OR(AN26="",N(AL26)=0),"",AN26/ABS(AL26))</f>
        <v/>
      </c>
      <c r="AP26" s="19" t="n">
        <v>1000</v>
      </c>
      <c r="AQ26" s="20"/>
      <c r="AR26" s="21" t="str">
        <f aca="false">IF(AQ26="","",AP26-AQ26)</f>
        <v/>
      </c>
      <c r="AS26" s="22" t="str">
        <f aca="false">IF(OR(AR26="",N(AP26)=0),"",AR26/ABS(AP26))</f>
        <v/>
      </c>
      <c r="AT26" s="19" t="n">
        <v>1000</v>
      </c>
      <c r="AU26" s="20"/>
      <c r="AV26" s="21" t="str">
        <f aca="false">IF(AU26="","",AT26-AU26)</f>
        <v/>
      </c>
      <c r="AW26" s="22" t="str">
        <f aca="false">IF(OR(AV26="",N(AT26)=0),"",AV26/ABS(AT26))</f>
        <v/>
      </c>
      <c r="AX26" s="23" t="n">
        <f aca="false">SUMIFS($B26:$AW26,$B$7:$AW$7,"Budget",$B$5:$AW$5,"&lt;="&amp;$C$2)</f>
        <v>3000</v>
      </c>
      <c r="AY26" s="24" t="n">
        <f aca="false">SUMIFS($B26:$AW26,$B$7:$AW$7,"Actual",$B$5:$AW$5,"&lt;="&amp;$C$2)</f>
        <v>3000</v>
      </c>
      <c r="AZ26" s="21" t="n">
        <f aca="false">AX26-AY26</f>
        <v>0</v>
      </c>
      <c r="BA26" s="22" t="n">
        <f aca="false">IF(AX26=0,"",AZ26/ABS(AX26))</f>
        <v>0</v>
      </c>
      <c r="BB26" s="24" t="n">
        <f aca="false">SUMIFS($B26:$AW26,$B$7:$AW$7,"Budget")</f>
        <v>12000</v>
      </c>
    </row>
    <row r="27" customFormat="false" ht="15" hidden="false" customHeight="false" outlineLevel="0" collapsed="false">
      <c r="A27" s="18" t="s">
        <v>77</v>
      </c>
      <c r="B27" s="19" t="n">
        <v>6000</v>
      </c>
      <c r="C27" s="20" t="n">
        <v>6200</v>
      </c>
      <c r="D27" s="21" t="n">
        <f aca="false">IF(C27="","",B27-C27)</f>
        <v>-200</v>
      </c>
      <c r="E27" s="22" t="n">
        <f aca="false">IF(OR(D27="",N(B27)=0),"",D27/ABS(B27))</f>
        <v>-0.0333333333333333</v>
      </c>
      <c r="F27" s="19" t="n">
        <v>6000</v>
      </c>
      <c r="G27" s="20" t="n">
        <v>6600</v>
      </c>
      <c r="H27" s="21" t="n">
        <f aca="false">IF(G27="","",F27-G27)</f>
        <v>-600</v>
      </c>
      <c r="I27" s="22" t="n">
        <f aca="false">IF(OR(H27="",N(F27)=0),"",H27/ABS(F27))</f>
        <v>-0.1</v>
      </c>
      <c r="J27" s="19" t="n">
        <v>6000</v>
      </c>
      <c r="K27" s="20" t="n">
        <v>5800</v>
      </c>
      <c r="L27" s="21" t="n">
        <f aca="false">IF(K27="","",J27-K27)</f>
        <v>200</v>
      </c>
      <c r="M27" s="22" t="n">
        <f aca="false">IF(OR(L27="",N(J27)=0),"",L27/ABS(J27))</f>
        <v>0.0333333333333333</v>
      </c>
      <c r="N27" s="19" t="n">
        <v>6000</v>
      </c>
      <c r="O27" s="20"/>
      <c r="P27" s="21" t="str">
        <f aca="false">IF(O27="","",N27-O27)</f>
        <v/>
      </c>
      <c r="Q27" s="22" t="str">
        <f aca="false">IF(OR(P27="",N(N27)=0),"",P27/ABS(N27))</f>
        <v/>
      </c>
      <c r="R27" s="19" t="n">
        <v>6000</v>
      </c>
      <c r="S27" s="20"/>
      <c r="T27" s="21" t="str">
        <f aca="false">IF(S27="","",R27-S27)</f>
        <v/>
      </c>
      <c r="U27" s="22" t="str">
        <f aca="false">IF(OR(T27="",N(R27)=0),"",T27/ABS(R27))</f>
        <v/>
      </c>
      <c r="V27" s="19" t="n">
        <v>6000</v>
      </c>
      <c r="W27" s="20"/>
      <c r="X27" s="21" t="str">
        <f aca="false">IF(W27="","",V27-W27)</f>
        <v/>
      </c>
      <c r="Y27" s="22" t="str">
        <f aca="false">IF(OR(X27="",N(V27)=0),"",X27/ABS(V27))</f>
        <v/>
      </c>
      <c r="Z27" s="19" t="n">
        <v>6000</v>
      </c>
      <c r="AA27" s="20"/>
      <c r="AB27" s="21" t="str">
        <f aca="false">IF(AA27="","",Z27-AA27)</f>
        <v/>
      </c>
      <c r="AC27" s="22" t="str">
        <f aca="false">IF(OR(AB27="",N(Z27)=0),"",AB27/ABS(Z27))</f>
        <v/>
      </c>
      <c r="AD27" s="19" t="n">
        <v>6000</v>
      </c>
      <c r="AE27" s="20"/>
      <c r="AF27" s="21" t="str">
        <f aca="false">IF(AE27="","",AD27-AE27)</f>
        <v/>
      </c>
      <c r="AG27" s="22" t="str">
        <f aca="false">IF(OR(AF27="",N(AD27)=0),"",AF27/ABS(AD27))</f>
        <v/>
      </c>
      <c r="AH27" s="19" t="n">
        <v>6000</v>
      </c>
      <c r="AI27" s="20"/>
      <c r="AJ27" s="21" t="str">
        <f aca="false">IF(AI27="","",AH27-AI27)</f>
        <v/>
      </c>
      <c r="AK27" s="22" t="str">
        <f aca="false">IF(OR(AJ27="",N(AH27)=0),"",AJ27/ABS(AH27))</f>
        <v/>
      </c>
      <c r="AL27" s="19" t="n">
        <v>6000</v>
      </c>
      <c r="AM27" s="20"/>
      <c r="AN27" s="21" t="str">
        <f aca="false">IF(AM27="","",AL27-AM27)</f>
        <v/>
      </c>
      <c r="AO27" s="22" t="str">
        <f aca="false">IF(OR(AN27="",N(AL27)=0),"",AN27/ABS(AL27))</f>
        <v/>
      </c>
      <c r="AP27" s="19" t="n">
        <v>6000</v>
      </c>
      <c r="AQ27" s="20"/>
      <c r="AR27" s="21" t="str">
        <f aca="false">IF(AQ27="","",AP27-AQ27)</f>
        <v/>
      </c>
      <c r="AS27" s="22" t="str">
        <f aca="false">IF(OR(AR27="",N(AP27)=0),"",AR27/ABS(AP27))</f>
        <v/>
      </c>
      <c r="AT27" s="19" t="n">
        <v>6000</v>
      </c>
      <c r="AU27" s="20"/>
      <c r="AV27" s="21" t="str">
        <f aca="false">IF(AU27="","",AT27-AU27)</f>
        <v/>
      </c>
      <c r="AW27" s="22" t="str">
        <f aca="false">IF(OR(AV27="",N(AT27)=0),"",AV27/ABS(AT27))</f>
        <v/>
      </c>
      <c r="AX27" s="23" t="n">
        <f aca="false">SUMIFS($B27:$AW27,$B$7:$AW$7,"Budget",$B$5:$AW$5,"&lt;="&amp;$C$2)</f>
        <v>18000</v>
      </c>
      <c r="AY27" s="24" t="n">
        <f aca="false">SUMIFS($B27:$AW27,$B$7:$AW$7,"Actual",$B$5:$AW$5,"&lt;="&amp;$C$2)</f>
        <v>18600</v>
      </c>
      <c r="AZ27" s="21" t="n">
        <f aca="false">AX27-AY27</f>
        <v>-600</v>
      </c>
      <c r="BA27" s="22" t="n">
        <f aca="false">IF(AX27=0,"",AZ27/ABS(AX27))</f>
        <v>-0.0333333333333333</v>
      </c>
      <c r="BB27" s="24" t="n">
        <f aca="false">SUMIFS($B27:$AW27,$B$7:$AW$7,"Budget")</f>
        <v>72000</v>
      </c>
    </row>
    <row r="28" customFormat="false" ht="15" hidden="false" customHeight="false" outlineLevel="0" collapsed="false">
      <c r="A28" s="18" t="s">
        <v>78</v>
      </c>
      <c r="B28" s="19" t="n">
        <v>1800</v>
      </c>
      <c r="C28" s="20" t="n">
        <v>1800</v>
      </c>
      <c r="D28" s="21" t="n">
        <f aca="false">IF(C28="","",B28-C28)</f>
        <v>0</v>
      </c>
      <c r="E28" s="22" t="n">
        <f aca="false">IF(OR(D28="",N(B28)=0),"",D28/ABS(B28))</f>
        <v>0</v>
      </c>
      <c r="F28" s="19" t="n">
        <v>1800</v>
      </c>
      <c r="G28" s="20" t="n">
        <v>1700</v>
      </c>
      <c r="H28" s="21" t="n">
        <f aca="false">IF(G28="","",F28-G28)</f>
        <v>100</v>
      </c>
      <c r="I28" s="22" t="n">
        <f aca="false">IF(OR(H28="",N(F28)=0),"",H28/ABS(F28))</f>
        <v>0.0555555555555556</v>
      </c>
      <c r="J28" s="19" t="n">
        <v>23800</v>
      </c>
      <c r="K28" s="20" t="n">
        <v>25000</v>
      </c>
      <c r="L28" s="21" t="n">
        <f aca="false">IF(K28="","",J28-K28)</f>
        <v>-1200</v>
      </c>
      <c r="M28" s="22" t="n">
        <f aca="false">IF(OR(L28="",N(J28)=0),"",L28/ABS(J28))</f>
        <v>-0.0504201680672269</v>
      </c>
      <c r="N28" s="19" t="n">
        <v>1800</v>
      </c>
      <c r="O28" s="20"/>
      <c r="P28" s="21" t="str">
        <f aca="false">IF(O28="","",N28-O28)</f>
        <v/>
      </c>
      <c r="Q28" s="22" t="str">
        <f aca="false">IF(OR(P28="",N(N28)=0),"",P28/ABS(N28))</f>
        <v/>
      </c>
      <c r="R28" s="19" t="n">
        <v>1800</v>
      </c>
      <c r="S28" s="20"/>
      <c r="T28" s="21" t="str">
        <f aca="false">IF(S28="","",R28-S28)</f>
        <v/>
      </c>
      <c r="U28" s="22" t="str">
        <f aca="false">IF(OR(T28="",N(R28)=0),"",T28/ABS(R28))</f>
        <v/>
      </c>
      <c r="V28" s="19" t="n">
        <v>23800</v>
      </c>
      <c r="W28" s="20"/>
      <c r="X28" s="21" t="str">
        <f aca="false">IF(W28="","",V28-W28)</f>
        <v/>
      </c>
      <c r="Y28" s="22" t="str">
        <f aca="false">IF(OR(X28="",N(V28)=0),"",X28/ABS(V28))</f>
        <v/>
      </c>
      <c r="Z28" s="19" t="n">
        <v>1800</v>
      </c>
      <c r="AA28" s="20"/>
      <c r="AB28" s="21" t="str">
        <f aca="false">IF(AA28="","",Z28-AA28)</f>
        <v/>
      </c>
      <c r="AC28" s="22" t="str">
        <f aca="false">IF(OR(AB28="",N(Z28)=0),"",AB28/ABS(Z28))</f>
        <v/>
      </c>
      <c r="AD28" s="19" t="n">
        <v>1800</v>
      </c>
      <c r="AE28" s="20"/>
      <c r="AF28" s="21" t="str">
        <f aca="false">IF(AE28="","",AD28-AE28)</f>
        <v/>
      </c>
      <c r="AG28" s="22" t="str">
        <f aca="false">IF(OR(AF28="",N(AD28)=0),"",AF28/ABS(AD28))</f>
        <v/>
      </c>
      <c r="AH28" s="19" t="n">
        <v>23800</v>
      </c>
      <c r="AI28" s="20"/>
      <c r="AJ28" s="21" t="str">
        <f aca="false">IF(AI28="","",AH28-AI28)</f>
        <v/>
      </c>
      <c r="AK28" s="22" t="str">
        <f aca="false">IF(OR(AJ28="",N(AH28)=0),"",AJ28/ABS(AH28))</f>
        <v/>
      </c>
      <c r="AL28" s="19" t="n">
        <v>1800</v>
      </c>
      <c r="AM28" s="20"/>
      <c r="AN28" s="21" t="str">
        <f aca="false">IF(AM28="","",AL28-AM28)</f>
        <v/>
      </c>
      <c r="AO28" s="22" t="str">
        <f aca="false">IF(OR(AN28="",N(AL28)=0),"",AN28/ABS(AL28))</f>
        <v/>
      </c>
      <c r="AP28" s="19" t="n">
        <v>1800</v>
      </c>
      <c r="AQ28" s="20"/>
      <c r="AR28" s="21" t="str">
        <f aca="false">IF(AQ28="","",AP28-AQ28)</f>
        <v/>
      </c>
      <c r="AS28" s="22" t="str">
        <f aca="false">IF(OR(AR28="",N(AP28)=0),"",AR28/ABS(AP28))</f>
        <v/>
      </c>
      <c r="AT28" s="19" t="n">
        <v>23800</v>
      </c>
      <c r="AU28" s="20"/>
      <c r="AV28" s="21" t="str">
        <f aca="false">IF(AU28="","",AT28-AU28)</f>
        <v/>
      </c>
      <c r="AW28" s="22" t="str">
        <f aca="false">IF(OR(AV28="",N(AT28)=0),"",AV28/ABS(AT28))</f>
        <v/>
      </c>
      <c r="AX28" s="23" t="n">
        <f aca="false">SUMIFS($B28:$AW28,$B$7:$AW$7,"Budget",$B$5:$AW$5,"&lt;="&amp;$C$2)</f>
        <v>27400</v>
      </c>
      <c r="AY28" s="24" t="n">
        <f aca="false">SUMIFS($B28:$AW28,$B$7:$AW$7,"Actual",$B$5:$AW$5,"&lt;="&amp;$C$2)</f>
        <v>28500</v>
      </c>
      <c r="AZ28" s="21" t="n">
        <f aca="false">AX28-AY28</f>
        <v>-1100</v>
      </c>
      <c r="BA28" s="22" t="n">
        <f aca="false">IF(AX28=0,"",AZ28/ABS(AX28))</f>
        <v>-0.0401459854014599</v>
      </c>
      <c r="BB28" s="24" t="n">
        <f aca="false">SUMIFS($B28:$AW28,$B$7:$AW$7,"Budget")</f>
        <v>109600</v>
      </c>
    </row>
    <row r="29" customFormat="false" ht="15" hidden="false" customHeight="false" outlineLevel="0" collapsed="false">
      <c r="A29" s="18" t="s">
        <v>79</v>
      </c>
      <c r="B29" s="19"/>
      <c r="C29" s="20" t="n">
        <v>0</v>
      </c>
      <c r="D29" s="21" t="n">
        <f aca="false">IF(C29="","",B29-C29)</f>
        <v>0</v>
      </c>
      <c r="E29" s="22" t="str">
        <f aca="false">IF(OR(D29="",N(B29)=0),"",D29/ABS(B29))</f>
        <v/>
      </c>
      <c r="F29" s="19"/>
      <c r="G29" s="20" t="n">
        <v>0</v>
      </c>
      <c r="H29" s="21" t="n">
        <f aca="false">IF(G29="","",F29-G29)</f>
        <v>0</v>
      </c>
      <c r="I29" s="22" t="str">
        <f aca="false">IF(OR(H29="",N(F29)=0),"",H29/ABS(F29))</f>
        <v/>
      </c>
      <c r="J29" s="19"/>
      <c r="K29" s="20" t="n">
        <v>0</v>
      </c>
      <c r="L29" s="21" t="n">
        <f aca="false">IF(K29="","",J29-K29)</f>
        <v>0</v>
      </c>
      <c r="M29" s="22" t="str">
        <f aca="false">IF(OR(L29="",N(J29)=0),"",L29/ABS(J29))</f>
        <v/>
      </c>
      <c r="N29" s="19"/>
      <c r="O29" s="20"/>
      <c r="P29" s="21" t="str">
        <f aca="false">IF(O29="","",N29-O29)</f>
        <v/>
      </c>
      <c r="Q29" s="22" t="str">
        <f aca="false">IF(OR(P29="",N(N29)=0),"",P29/ABS(N29))</f>
        <v/>
      </c>
      <c r="R29" s="19"/>
      <c r="S29" s="20"/>
      <c r="T29" s="21" t="str">
        <f aca="false">IF(S29="","",R29-S29)</f>
        <v/>
      </c>
      <c r="U29" s="22" t="str">
        <f aca="false">IF(OR(T29="",N(R29)=0),"",T29/ABS(R29))</f>
        <v/>
      </c>
      <c r="V29" s="19"/>
      <c r="W29" s="20"/>
      <c r="X29" s="21" t="str">
        <f aca="false">IF(W29="","",V29-W29)</f>
        <v/>
      </c>
      <c r="Y29" s="22" t="str">
        <f aca="false">IF(OR(X29="",N(V29)=0),"",X29/ABS(V29))</f>
        <v/>
      </c>
      <c r="Z29" s="19" t="n">
        <v>45000</v>
      </c>
      <c r="AA29" s="20"/>
      <c r="AB29" s="21" t="str">
        <f aca="false">IF(AA29="","",Z29-AA29)</f>
        <v/>
      </c>
      <c r="AC29" s="22" t="str">
        <f aca="false">IF(OR(AB29="",N(Z29)=0),"",AB29/ABS(Z29))</f>
        <v/>
      </c>
      <c r="AD29" s="19"/>
      <c r="AE29" s="20"/>
      <c r="AF29" s="21" t="str">
        <f aca="false">IF(AE29="","",AD29-AE29)</f>
        <v/>
      </c>
      <c r="AG29" s="22" t="str">
        <f aca="false">IF(OR(AF29="",N(AD29)=0),"",AF29/ABS(AD29))</f>
        <v/>
      </c>
      <c r="AH29" s="19"/>
      <c r="AI29" s="20"/>
      <c r="AJ29" s="21" t="str">
        <f aca="false">IF(AI29="","",AH29-AI29)</f>
        <v/>
      </c>
      <c r="AK29" s="22" t="str">
        <f aca="false">IF(OR(AJ29="",N(AH29)=0),"",AJ29/ABS(AH29))</f>
        <v/>
      </c>
      <c r="AL29" s="19"/>
      <c r="AM29" s="20"/>
      <c r="AN29" s="21" t="str">
        <f aca="false">IF(AM29="","",AL29-AM29)</f>
        <v/>
      </c>
      <c r="AO29" s="22" t="str">
        <f aca="false">IF(OR(AN29="",N(AL29)=0),"",AN29/ABS(AL29))</f>
        <v/>
      </c>
      <c r="AP29" s="19"/>
      <c r="AQ29" s="20"/>
      <c r="AR29" s="21" t="str">
        <f aca="false">IF(AQ29="","",AP29-AQ29)</f>
        <v/>
      </c>
      <c r="AS29" s="22" t="str">
        <f aca="false">IF(OR(AR29="",N(AP29)=0),"",AR29/ABS(AP29))</f>
        <v/>
      </c>
      <c r="AT29" s="19"/>
      <c r="AU29" s="20"/>
      <c r="AV29" s="21" t="str">
        <f aca="false">IF(AU29="","",AT29-AU29)</f>
        <v/>
      </c>
      <c r="AW29" s="22" t="str">
        <f aca="false">IF(OR(AV29="",N(AT29)=0),"",AV29/ABS(AT29))</f>
        <v/>
      </c>
      <c r="AX29" s="23" t="n">
        <f aca="false">SUMIFS($B29:$AW29,$B$7:$AW$7,"Budget",$B$5:$AW$5,"&lt;="&amp;$C$2)</f>
        <v>0</v>
      </c>
      <c r="AY29" s="24" t="n">
        <f aca="false">SUMIFS($B29:$AW29,$B$7:$AW$7,"Actual",$B$5:$AW$5,"&lt;="&amp;$C$2)</f>
        <v>0</v>
      </c>
      <c r="AZ29" s="21" t="n">
        <f aca="false">AX29-AY29</f>
        <v>0</v>
      </c>
      <c r="BA29" s="22" t="str">
        <f aca="false">IF(AX29=0,"",AZ29/ABS(AX29))</f>
        <v/>
      </c>
      <c r="BB29" s="24" t="n">
        <f aca="false">SUMIFS($B29:$AW29,$B$7:$AW$7,"Budget")</f>
        <v>45000</v>
      </c>
    </row>
    <row r="30" customFormat="false" ht="15" hidden="false" customHeight="false" outlineLevel="0" collapsed="false">
      <c r="A30" s="25" t="s">
        <v>80</v>
      </c>
      <c r="B30" s="26" t="n">
        <f aca="false">SUM(B17,B18,B19,B20,B21,B22,B23,B24,B25,B26,B27,B28,B29)</f>
        <v>40850</v>
      </c>
      <c r="C30" s="27" t="n">
        <f aca="false">IF(COUNT(C17,C18,C19,C20,C21,C22,C23,C24,C25,C26,C27,C28,C29)=0,"",SUM(C17,C18,C19,C20,C21,C22,C23,C24,C25,C26,C27,C28,C29))</f>
        <v>42300</v>
      </c>
      <c r="D30" s="28" t="n">
        <f aca="false">IF(C30="","",B30-C30)</f>
        <v>-1450</v>
      </c>
      <c r="E30" s="29" t="n">
        <f aca="false">IF(OR(D30="",N(B30)=0),"",D30/ABS(B30))</f>
        <v>-0.0354957160342717</v>
      </c>
      <c r="F30" s="26" t="n">
        <f aca="false">SUM(F17,F18,F19,F20,F21,F22,F23,F24,F25,F26,F27,F28,F29)</f>
        <v>45350</v>
      </c>
      <c r="G30" s="27" t="n">
        <f aca="false">IF(COUNT(G17,G18,G19,G20,G21,G22,G23,G24,G25,G26,G27,G28,G29)=0,"",SUM(G17,G18,G19,G20,G21,G22,G23,G24,G25,G26,G27,G28,G29))</f>
        <v>49100</v>
      </c>
      <c r="H30" s="28" t="n">
        <f aca="false">IF(G30="","",F30-G30)</f>
        <v>-3750</v>
      </c>
      <c r="I30" s="29" t="n">
        <f aca="false">IF(OR(H30="",N(F30)=0),"",H30/ABS(F30))</f>
        <v>-0.0826901874310915</v>
      </c>
      <c r="J30" s="26" t="n">
        <f aca="false">SUM(J17,J18,J19,J20,J21,J22,J23,J24,J25,J26,J27,J28,J29)</f>
        <v>109850</v>
      </c>
      <c r="K30" s="27" t="n">
        <f aca="false">IF(COUNT(K17,K18,K19,K20,K21,K22,K23,K24,K25,K26,K27,K28,K29)=0,"",SUM(K17,K18,K19,K20,K21,K22,K23,K24,K25,K26,K27,K28,K29))</f>
        <v>110900</v>
      </c>
      <c r="L30" s="28" t="n">
        <f aca="false">IF(K30="","",J30-K30)</f>
        <v>-1050</v>
      </c>
      <c r="M30" s="29" t="n">
        <f aca="false">IF(OR(L30="",N(J30)=0),"",L30/ABS(J30))</f>
        <v>-0.00955848884842968</v>
      </c>
      <c r="N30" s="26" t="n">
        <f aca="false">SUM(N17,N18,N19,N20,N21,N22,N23,N24,N25,N26,N27,N28,N29)</f>
        <v>48050</v>
      </c>
      <c r="O30" s="27" t="str">
        <f aca="false">IF(COUNT(O17,O18,O19,O20,O21,O22,O23,O24,O25,O26,O27,O28,O29)=0,"",SUM(O17,O18,O19,O20,O21,O22,O23,O24,O25,O26,O27,O28,O29))</f>
        <v/>
      </c>
      <c r="P30" s="28" t="str">
        <f aca="false">IF(O30="","",N30-O30)</f>
        <v/>
      </c>
      <c r="Q30" s="29" t="str">
        <f aca="false">IF(OR(P30="",N(N30)=0),"",P30/ABS(N30))</f>
        <v/>
      </c>
      <c r="R30" s="26" t="n">
        <f aca="false">SUM(R17,R18,R19,R20,R21,R22,R23,R24,R25,R26,R27,R28,R29)</f>
        <v>44950</v>
      </c>
      <c r="S30" s="27" t="str">
        <f aca="false">IF(COUNT(S17,S18,S19,S20,S21,S22,S23,S24,S25,S26,S27,S28,S29)=0,"",SUM(S17,S18,S19,S20,S21,S22,S23,S24,S25,S26,S27,S28,S29))</f>
        <v/>
      </c>
      <c r="T30" s="28" t="str">
        <f aca="false">IF(S30="","",R30-S30)</f>
        <v/>
      </c>
      <c r="U30" s="29" t="str">
        <f aca="false">IF(OR(T30="",N(R30)=0),"",T30/ABS(R30))</f>
        <v/>
      </c>
      <c r="V30" s="26" t="n">
        <f aca="false">SUM(V17,V18,V19,V20,V21,V22,V23,V24,V25,V26,V27,V28,V29)</f>
        <v>67750</v>
      </c>
      <c r="W30" s="27" t="str">
        <f aca="false">IF(COUNT(W17,W18,W19,W20,W21,W22,W23,W24,W25,W26,W27,W28,W29)=0,"",SUM(W17,W18,W19,W20,W21,W22,W23,W24,W25,W26,W27,W28,W29))</f>
        <v/>
      </c>
      <c r="X30" s="28" t="str">
        <f aca="false">IF(W30="","",V30-W30)</f>
        <v/>
      </c>
      <c r="Y30" s="29" t="str">
        <f aca="false">IF(OR(X30="",N(V30)=0),"",X30/ABS(V30))</f>
        <v/>
      </c>
      <c r="Z30" s="26" t="n">
        <f aca="false">SUM(Z17,Z18,Z19,Z20,Z21,Z22,Z23,Z24,Z25,Z26,Z27,Z28,Z29)</f>
        <v>86850</v>
      </c>
      <c r="AA30" s="27" t="str">
        <f aca="false">IF(COUNT(AA17,AA18,AA19,AA20,AA21,AA22,AA23,AA24,AA25,AA26,AA27,AA28,AA29)=0,"",SUM(AA17,AA18,AA19,AA20,AA21,AA22,AA23,AA24,AA25,AA26,AA27,AA28,AA29))</f>
        <v/>
      </c>
      <c r="AB30" s="28" t="str">
        <f aca="false">IF(AA30="","",Z30-AA30)</f>
        <v/>
      </c>
      <c r="AC30" s="29" t="str">
        <f aca="false">IF(OR(AB30="",N(Z30)=0),"",AB30/ABS(Z30))</f>
        <v/>
      </c>
      <c r="AD30" s="26" t="n">
        <f aca="false">SUM(AD17,AD18,AD19,AD20,AD21,AD22,AD23,AD24,AD25,AD26,AD27,AD28,AD29)</f>
        <v>112250</v>
      </c>
      <c r="AE30" s="27" t="str">
        <f aca="false">IF(COUNT(AE17,AE18,AE19,AE20,AE21,AE22,AE23,AE24,AE25,AE26,AE27,AE28,AE29)=0,"",SUM(AE17,AE18,AE19,AE20,AE21,AE22,AE23,AE24,AE25,AE26,AE27,AE28,AE29))</f>
        <v/>
      </c>
      <c r="AF30" s="28" t="str">
        <f aca="false">IF(AE30="","",AD30-AE30)</f>
        <v/>
      </c>
      <c r="AG30" s="29" t="str">
        <f aca="false">IF(OR(AF30="",N(AD30)=0),"",AF30/ABS(AD30))</f>
        <v/>
      </c>
      <c r="AH30" s="26" t="n">
        <f aca="false">SUM(AH17,AH18,AH19,AH20,AH21,AH22,AH23,AH24,AH25,AH26,AH27,AH28,AH29)</f>
        <v>70450</v>
      </c>
      <c r="AI30" s="27" t="str">
        <f aca="false">IF(COUNT(AI17,AI18,AI19,AI20,AI21,AI22,AI23,AI24,AI25,AI26,AI27,AI28,AI29)=0,"",SUM(AI17,AI18,AI19,AI20,AI21,AI22,AI23,AI24,AI25,AI26,AI27,AI28,AI29))</f>
        <v/>
      </c>
      <c r="AJ30" s="28" t="str">
        <f aca="false">IF(AI30="","",AH30-AI30)</f>
        <v/>
      </c>
      <c r="AK30" s="29" t="str">
        <f aca="false">IF(OR(AJ30="",N(AH30)=0),"",AJ30/ABS(AH30))</f>
        <v/>
      </c>
      <c r="AL30" s="26" t="n">
        <f aca="false">SUM(AL17,AL18,AL19,AL20,AL21,AL22,AL23,AL24,AL25,AL26,AL27,AL28,AL29)</f>
        <v>35650</v>
      </c>
      <c r="AM30" s="27" t="str">
        <f aca="false">IF(COUNT(AM17,AM18,AM19,AM20,AM21,AM22,AM23,AM24,AM25,AM26,AM27,AM28,AM29)=0,"",SUM(AM17,AM18,AM19,AM20,AM21,AM22,AM23,AM24,AM25,AM26,AM27,AM28,AM29))</f>
        <v/>
      </c>
      <c r="AN30" s="28" t="str">
        <f aca="false">IF(AM30="","",AL30-AM30)</f>
        <v/>
      </c>
      <c r="AO30" s="29" t="str">
        <f aca="false">IF(OR(AN30="",N(AL30)=0),"",AN30/ABS(AL30))</f>
        <v/>
      </c>
      <c r="AP30" s="26" t="n">
        <f aca="false">SUM(AP17,AP18,AP19,AP20,AP21,AP22,AP23,AP24,AP25,AP26,AP27,AP28,AP29)</f>
        <v>39850</v>
      </c>
      <c r="AQ30" s="27" t="str">
        <f aca="false">IF(COUNT(AQ17,AQ18,AQ19,AQ20,AQ21,AQ22,AQ23,AQ24,AQ25,AQ26,AQ27,AQ28,AQ29)=0,"",SUM(AQ17,AQ18,AQ19,AQ20,AQ21,AQ22,AQ23,AQ24,AQ25,AQ26,AQ27,AQ28,AQ29))</f>
        <v/>
      </c>
      <c r="AR30" s="28" t="str">
        <f aca="false">IF(AQ30="","",AP30-AQ30)</f>
        <v/>
      </c>
      <c r="AS30" s="29" t="str">
        <f aca="false">IF(OR(AR30="",N(AP30)=0),"",AR30/ABS(AP30))</f>
        <v/>
      </c>
      <c r="AT30" s="26" t="n">
        <f aca="false">SUM(AT17,AT18,AT19,AT20,AT21,AT22,AT23,AT24,AT25,AT26,AT27,AT28,AT29)</f>
        <v>68450</v>
      </c>
      <c r="AU30" s="27" t="str">
        <f aca="false">IF(COUNT(AU17,AU18,AU19,AU20,AU21,AU22,AU23,AU24,AU25,AU26,AU27,AU28,AU29)=0,"",SUM(AU17,AU18,AU19,AU20,AU21,AU22,AU23,AU24,AU25,AU26,AU27,AU28,AU29))</f>
        <v/>
      </c>
      <c r="AV30" s="28" t="str">
        <f aca="false">IF(AU30="","",AT30-AU30)</f>
        <v/>
      </c>
      <c r="AW30" s="29" t="str">
        <f aca="false">IF(OR(AV30="",N(AT30)=0),"",AV30/ABS(AT30))</f>
        <v/>
      </c>
      <c r="AX30" s="26" t="n">
        <f aca="false">SUMIFS($B30:$AW30,$B$7:$AW$7,"Budget",$B$5:$AW$5,"&lt;="&amp;$C$2)</f>
        <v>196050</v>
      </c>
      <c r="AY30" s="27" t="n">
        <f aca="false">SUMIFS($B30:$AW30,$B$7:$AW$7,"Actual",$B$5:$AW$5,"&lt;="&amp;$C$2)</f>
        <v>202300</v>
      </c>
      <c r="AZ30" s="28" t="n">
        <f aca="false">AX30-AY30</f>
        <v>-6250</v>
      </c>
      <c r="BA30" s="29" t="n">
        <f aca="false">IF(AX30=0,"",AZ30/ABS(AX30))</f>
        <v>-0.0318796225452691</v>
      </c>
      <c r="BB30" s="27" t="n">
        <f aca="false">SUMIFS($B30:$AW30,$B$7:$AW$7,"Budget")</f>
        <v>770300</v>
      </c>
    </row>
    <row r="31" customFormat="false" ht="15" hidden="false" customHeight="false" outlineLevel="0" collapsed="false">
      <c r="B31" s="17"/>
      <c r="F31" s="17"/>
      <c r="J31" s="17"/>
      <c r="N31" s="17"/>
      <c r="R31" s="17"/>
      <c r="V31" s="17"/>
      <c r="Z31" s="17"/>
      <c r="AD31" s="17"/>
      <c r="AH31" s="17"/>
      <c r="AL31" s="17"/>
      <c r="AP31" s="17"/>
      <c r="AT31" s="17"/>
      <c r="AX31" s="17"/>
    </row>
    <row r="32" customFormat="false" ht="15" hidden="false" customHeight="false" outlineLevel="0" collapsed="false">
      <c r="A32" s="30" t="s">
        <v>81</v>
      </c>
      <c r="B32" s="31" t="n">
        <f aca="false">B14-B30</f>
        <v>-39350</v>
      </c>
      <c r="C32" s="32" t="n">
        <f aca="false">IF(AND(C14="",C30=""),"",N(C14)-N(C30))</f>
        <v>-40800</v>
      </c>
      <c r="D32" s="33" t="n">
        <f aca="false">IF(C32="","",C32-B32)</f>
        <v>-1450</v>
      </c>
      <c r="E32" s="34" t="n">
        <f aca="false">IF(OR(D32="",N(B32)=0),"",D32/ABS(B32))</f>
        <v>-0.036848792884371</v>
      </c>
      <c r="F32" s="31" t="n">
        <f aca="false">F14-F30</f>
        <v>-43850</v>
      </c>
      <c r="G32" s="32" t="n">
        <f aca="false">IF(AND(G14="",G30=""),"",N(G14)-N(G30))</f>
        <v>-47400</v>
      </c>
      <c r="H32" s="33" t="n">
        <f aca="false">IF(G32="","",G32-F32)</f>
        <v>-3550</v>
      </c>
      <c r="I32" s="34" t="n">
        <f aca="false">IF(OR(H32="",N(F32)=0),"",H32/ABS(F32))</f>
        <v>-0.080957810718358</v>
      </c>
      <c r="J32" s="31" t="n">
        <f aca="false">J14-J30</f>
        <v>-108350</v>
      </c>
      <c r="K32" s="32" t="n">
        <f aca="false">IF(AND(K14="",K30=""),"",N(K14)-N(K30))</f>
        <v>-109400</v>
      </c>
      <c r="L32" s="33" t="n">
        <f aca="false">IF(K32="","",K32-J32)</f>
        <v>-1050</v>
      </c>
      <c r="M32" s="34" t="n">
        <f aca="false">IF(OR(L32="",N(J32)=0),"",L32/ABS(J32))</f>
        <v>-0.00969081679741578</v>
      </c>
      <c r="N32" s="31" t="n">
        <f aca="false">N14-N30</f>
        <v>16950</v>
      </c>
      <c r="O32" s="32" t="str">
        <f aca="false">IF(AND(O14="",O30=""),"",N(O14)-N(O30))</f>
        <v/>
      </c>
      <c r="P32" s="33" t="str">
        <f aca="false">IF(O32="","",O32-N32)</f>
        <v/>
      </c>
      <c r="Q32" s="34" t="str">
        <f aca="false">IF(OR(P32="",N(N32)=0),"",P32/ABS(N32))</f>
        <v/>
      </c>
      <c r="R32" s="31" t="n">
        <f aca="false">R14-R30</f>
        <v>78550</v>
      </c>
      <c r="S32" s="32" t="str">
        <f aca="false">IF(AND(S14="",S30=""),"",N(S14)-N(S30))</f>
        <v/>
      </c>
      <c r="T32" s="33" t="str">
        <f aca="false">IF(S32="","",S32-R32)</f>
        <v/>
      </c>
      <c r="U32" s="34" t="str">
        <f aca="false">IF(OR(T32="",N(R32)=0),"",T32/ABS(R32))</f>
        <v/>
      </c>
      <c r="V32" s="31" t="n">
        <f aca="false">V14-V30</f>
        <v>-9450</v>
      </c>
      <c r="W32" s="32" t="str">
        <f aca="false">IF(AND(W14="",W30=""),"",N(W14)-N(W30))</f>
        <v/>
      </c>
      <c r="X32" s="33" t="str">
        <f aca="false">IF(W32="","",W32-V32)</f>
        <v/>
      </c>
      <c r="Y32" s="34" t="str">
        <f aca="false">IF(OR(X32="",N(V32)=0),"",X32/ABS(V32))</f>
        <v/>
      </c>
      <c r="Z32" s="31" t="n">
        <f aca="false">Z14-Z30</f>
        <v>9150</v>
      </c>
      <c r="AA32" s="32" t="str">
        <f aca="false">IF(AND(AA14="",AA30=""),"",N(AA14)-N(AA30))</f>
        <v/>
      </c>
      <c r="AB32" s="33" t="str">
        <f aca="false">IF(AA32="","",AA32-Z32)</f>
        <v/>
      </c>
      <c r="AC32" s="34" t="str">
        <f aca="false">IF(OR(AB32="",N(Z32)=0),"",AB32/ABS(Z32))</f>
        <v/>
      </c>
      <c r="AD32" s="31" t="n">
        <f aca="false">AD14-AD30</f>
        <v>21250</v>
      </c>
      <c r="AE32" s="32" t="str">
        <f aca="false">IF(AND(AE14="",AE30=""),"",N(AE14)-N(AE30))</f>
        <v/>
      </c>
      <c r="AF32" s="33" t="str">
        <f aca="false">IF(AE32="","",AE32-AD32)</f>
        <v/>
      </c>
      <c r="AG32" s="34" t="str">
        <f aca="false">IF(OR(AF32="",N(AD32)=0),"",AF32/ABS(AD32))</f>
        <v/>
      </c>
      <c r="AH32" s="31" t="n">
        <f aca="false">AH14-AH30</f>
        <v>15550</v>
      </c>
      <c r="AI32" s="32" t="str">
        <f aca="false">IF(AND(AI14="",AI30=""),"",N(AI14)-N(AI30))</f>
        <v/>
      </c>
      <c r="AJ32" s="33" t="str">
        <f aca="false">IF(AI32="","",AI32-AH32)</f>
        <v/>
      </c>
      <c r="AK32" s="34" t="str">
        <f aca="false">IF(OR(AJ32="",N(AH32)=0),"",AJ32/ABS(AH32))</f>
        <v/>
      </c>
      <c r="AL32" s="31" t="n">
        <f aca="false">AL14-AL30</f>
        <v>7850</v>
      </c>
      <c r="AM32" s="32" t="str">
        <f aca="false">IF(AND(AM14="",AM30=""),"",N(AM14)-N(AM30))</f>
        <v/>
      </c>
      <c r="AN32" s="33" t="str">
        <f aca="false">IF(AM32="","",AM32-AL32)</f>
        <v/>
      </c>
      <c r="AO32" s="34" t="str">
        <f aca="false">IF(OR(AN32="",N(AL32)=0),"",AN32/ABS(AL32))</f>
        <v/>
      </c>
      <c r="AP32" s="31" t="n">
        <f aca="false">AP14-AP30</f>
        <v>-9850</v>
      </c>
      <c r="AQ32" s="32" t="str">
        <f aca="false">IF(AND(AQ14="",AQ30=""),"",N(AQ14)-N(AQ30))</f>
        <v/>
      </c>
      <c r="AR32" s="33" t="str">
        <f aca="false">IF(AQ32="","",AQ32-AP32)</f>
        <v/>
      </c>
      <c r="AS32" s="34" t="str">
        <f aca="false">IF(OR(AR32="",N(AP32)=0),"",AR32/ABS(AP32))</f>
        <v/>
      </c>
      <c r="AT32" s="31" t="n">
        <f aca="false">AT14-AT30</f>
        <v>-42150</v>
      </c>
      <c r="AU32" s="32" t="str">
        <f aca="false">IF(AND(AU14="",AU30=""),"",N(AU14)-N(AU30))</f>
        <v/>
      </c>
      <c r="AV32" s="33" t="str">
        <f aca="false">IF(AU32="","",AU32-AT32)</f>
        <v/>
      </c>
      <c r="AW32" s="34" t="str">
        <f aca="false">IF(OR(AV32="",N(AT32)=0),"",AV32/ABS(AT32))</f>
        <v/>
      </c>
      <c r="AX32" s="31" t="n">
        <f aca="false">SUMIFS($B32:$AW32,$B$7:$AW$7,"Budget",$B$5:$AW$5,"&lt;="&amp;$C$2)</f>
        <v>-191550</v>
      </c>
      <c r="AY32" s="32" t="n">
        <f aca="false">SUMIFS($B32:$AW32,$B$7:$AW$7,"Actual",$B$5:$AW$5,"&lt;="&amp;$C$2)</f>
        <v>-197600</v>
      </c>
      <c r="AZ32" s="33" t="n">
        <f aca="false">AY32-AX32</f>
        <v>-6050</v>
      </c>
      <c r="BA32" s="34" t="n">
        <f aca="false">IF(AX32=0,"",AZ32/ABS(AX32))</f>
        <v>-0.0315844427042548</v>
      </c>
      <c r="BB32" s="32" t="n">
        <f aca="false">SUMIFS($B32:$AW32,$B$7:$AW$7,"Budget")</f>
        <v>-103700</v>
      </c>
    </row>
    <row r="34" customFormat="false" ht="15" hidden="false" customHeight="false" outlineLevel="0" collapsed="false">
      <c r="A34" s="3" t="s">
        <v>82</v>
      </c>
    </row>
  </sheetData>
  <mergeCells count="13">
    <mergeCell ref="B6:E6"/>
    <mergeCell ref="F6:I6"/>
    <mergeCell ref="J6:M6"/>
    <mergeCell ref="N6:Q6"/>
    <mergeCell ref="R6:U6"/>
    <mergeCell ref="V6:Y6"/>
    <mergeCell ref="Z6:AC6"/>
    <mergeCell ref="AD6:AG6"/>
    <mergeCell ref="AH6:AK6"/>
    <mergeCell ref="AL6:AO6"/>
    <mergeCell ref="AP6:AS6"/>
    <mergeCell ref="AT6:AW6"/>
    <mergeCell ref="AX6:BA6"/>
  </mergeCells>
  <dataValidations count="1">
    <dataValidation allowBlank="true" error="Choose a value from the list." errorStyle="stop" errorTitle="Invalid entry" operator="between" showDropDown="false" showErrorMessage="false" showInputMessage="false" sqref="B2" type="list">
      <formula1>"Jul,Aug,Sep,Oct,Nov,Dec,Jan,Feb,Mar,Apr,May,Jun"</formula1>
      <formula2>0</formula2>
    </dataValidation>
  </dataValidations>
  <printOptions headings="false" gridLines="false" gridLinesSet="true" horizontalCentered="true" verticalCentered="false"/>
  <pageMargins left="0.5" right="0.5" top="0.75" bottom="0.75" header="0.5" footer="0.5"/>
  <pageSetup paperSize="9" scale="62" fitToWidth="1" fitToHeight="1"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colBreaks count="4" manualBreakCount="4">
    <brk id="13" man="true" max="65535" min="0"/>
    <brk id="25" man="true" max="65535" min="0"/>
    <brk id="37" man="true" max="65535" min="0"/>
    <brk id="49" man="true" max="65535" min="0"/>
  </colBreak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2026-10-25T20:40:18Z</dcterms:created>
  <dc:creator>openpyxl</dc:creator>
  <dc:description/>
  <dc:language>en-US</dc:language>
  <cp:lastModifiedBy/>
  <dcterms:modified xsi:type="dcterms:W3CDTF">2026-10-25T20:40:18Z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