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Debt schedule" sheetId="2" state="visible" r:id="rId4"/>
  </sheets>
  <definedNames>
    <definedName function="false" hidden="false" localSheetId="1" name="_xlnm.Print_Titles" vbProcedure="false">'Debt schedule'!$5:$5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<sst xmlns="http://schemas.openxmlformats.org/spreadsheetml/2006/main" count="73" uniqueCount="68">
  <si>
    <t xml:space="preserve">Debt schedule</t>
  </si>
  <si>
    <t xml:space="preserve">Farm CFO by Clunes Rural</t>
  </si>
  <si>
    <t xml:space="preserve">Version 1.0, October 2026</t>
  </si>
  <si>
    <t xml:space="preserve">What this template is for</t>
  </si>
  <si>
    <t xml:space="preserve">A single list of every loan and finance facility the farm business has, with limits, balances, rates, repayments, review dates, security and covenants. It gives you and your bank one agreed picture of debt, and the annual repayment and interest totals feed straight into your cashflow budget.</t>
  </si>
  <si>
    <t xml:space="preserve">How to use it</t>
  </si>
  <si>
    <t xml:space="preserve">1. Go to the Debt schedule sheet. Use one row per facility (term loans, overdraft, seasonal facility, equipment finance, RIC loan, family loans and so on).</t>
  </si>
  <si>
    <t xml:space="preserve">2. Enter the lender, choose the facility type, and enter the limit and current balance.</t>
  </si>
  <si>
    <t xml:space="preserve">3. Enter the interest rate as a percentage (for example 7.25%).</t>
  </si>
  <si>
    <t xml:space="preserve">4. Enter the regular repayment amount and choose how often it is paid (Monthly, Quarterly, Half-yearly or Annual). Annual repayments calculate automatically.</t>
  </si>
  <si>
    <t xml:space="preserve">5. Enter the expiry or next review date (dd/mm/yyyy), the security held, and any covenants (for example interest cover or loan to value ratio) and notes.</t>
  </si>
  <si>
    <t xml:space="preserve">6. Check the totals and weighted average rate at the bottom. Replace every blue example figure with your own.</t>
  </si>
  <si>
    <t xml:space="preserve">Notes</t>
  </si>
  <si>
    <t xml:space="preserve">Annual repayments = repayment amount x payments per year (Monthly 12, Quarterly 4, Half-yearly 2, Annual 1).</t>
  </si>
  <si>
    <t xml:space="preserve">Annual interest estimate = balance x interest rate. It is a simple estimate that ignores balances changing during the year, fees and line fees.</t>
  </si>
  <si>
    <t xml:space="preserve">Weighted average rate = total of (balance x rate) / total balance.</t>
  </si>
  <si>
    <t xml:space="preserve">For an overdraft or seasonal facility that is interest only, enter the expected interest as the repayment, or leave the repayment blank and rely on the interest estimate.</t>
  </si>
  <si>
    <t xml:space="preserve">The example figures are for illustration only. They are not current interest rates or loan terms.</t>
  </si>
  <si>
    <t xml:space="preserve">Colour key</t>
  </si>
  <si>
    <t xml:space="preserve">Blue text on a sand fill = input. Type your own figures over these cells.</t>
  </si>
  <si>
    <t xml:space="preserve">Black text = formula. These cells calculate automatically, so please don't type over them.</t>
  </si>
  <si>
    <t xml:space="preserve">Wheat fill = key totals.</t>
  </si>
  <si>
    <t xml:space="preserve">Amounts are in Australian dollars (AUD). Dates are dd/mm/yyyy. The year runs 1 July to 30 June.</t>
  </si>
  <si>
    <t xml:space="preserve">Version</t>
  </si>
  <si>
    <t xml:space="preserve">Need a hand?</t>
  </si>
  <si>
    <t xml:space="preserve">Need a hand? Farm CFO prepares budgets, cashflows and bank review packs at fixed prices: farmcfo.com.au/services</t>
  </si>
  <si>
    <t xml:space="preserve">Important</t>
  </si>
  <si>
    <t xml:space="preserve">General information only. This template doesn't take account of your circumstances. Farm CFO is a business name of Levelhead Capital Pty Ltd (ABN 15 703 134 918). farmcfo.com.au · 0412 759 847</t>
  </si>
  <si>
    <t xml:space="preserve">As at</t>
  </si>
  <si>
    <t xml:space="preserve">Blue figures on a sand fill are inputs. Example, replace with your own: the figures shown are examples for illustration only.</t>
  </si>
  <si>
    <t xml:space="preserve">Lender</t>
  </si>
  <si>
    <t xml:space="preserve">Facility type</t>
  </si>
  <si>
    <t xml:space="preserve">Limit ($)</t>
  </si>
  <si>
    <t xml:space="preserve">Balance ($)</t>
  </si>
  <si>
    <t xml:space="preserve">Interest rate %</t>
  </si>
  <si>
    <t xml:space="preserve">Repayment amount ($)</t>
  </si>
  <si>
    <t xml:space="preserve">Repayment frequency</t>
  </si>
  <si>
    <t xml:space="preserve">Annual repayments ($)</t>
  </si>
  <si>
    <t xml:space="preserve">Annual interest estimate ($)</t>
  </si>
  <si>
    <t xml:space="preserve">Expiry / review date</t>
  </si>
  <si>
    <t xml:space="preserve">Security held</t>
  </si>
  <si>
    <t xml:space="preserve">Covenants</t>
  </si>
  <si>
    <t xml:space="preserve">Lender name</t>
  </si>
  <si>
    <t xml:space="preserve">Term loan</t>
  </si>
  <si>
    <t xml:space="preserve">Quarterly</t>
  </si>
  <si>
    <t xml:space="preserve">First registered mortgage over home block</t>
  </si>
  <si>
    <t xml:space="preserve">Interest cover at least 1.5x; LVR no more than 50%</t>
  </si>
  <si>
    <t xml:space="preserve">Principal and interest</t>
  </si>
  <si>
    <t xml:space="preserve">Overdraft</t>
  </si>
  <si>
    <t xml:space="preserve">Monthly</t>
  </si>
  <si>
    <t xml:space="preserve">As above</t>
  </si>
  <si>
    <t xml:space="preserve">Annual review with budget and financials</t>
  </si>
  <si>
    <t xml:space="preserve">Interest only, charged monthly</t>
  </si>
  <si>
    <t xml:space="preserve">Financier name</t>
  </si>
  <si>
    <t xml:space="preserve">Equipment finance</t>
  </si>
  <si>
    <t xml:space="preserve">Chattel mortgage over tractor</t>
  </si>
  <si>
    <t xml:space="preserve">Regional Investment Corporation</t>
  </si>
  <si>
    <t xml:space="preserve">RIC loan</t>
  </si>
  <si>
    <t xml:space="preserve">Half-yearly</t>
  </si>
  <si>
    <t xml:space="preserve">Second mortgage</t>
  </si>
  <si>
    <t xml:space="preserve">Check current RIC terms</t>
  </si>
  <si>
    <t xml:space="preserve">Totals</t>
  </si>
  <si>
    <t xml:space="preserve">Total limits</t>
  </si>
  <si>
    <t xml:space="preserve">Total balance</t>
  </si>
  <si>
    <t xml:space="preserve">Undrawn (limits less balances)</t>
  </si>
  <si>
    <t xml:space="preserve">Total annual repayments</t>
  </si>
  <si>
    <t xml:space="preserve">Total annual interest estimate</t>
  </si>
  <si>
    <t xml:space="preserve">Weighted average interest rate</t>
  </si>
</sst>
</file>

<file path=xl/styles.xml><?xml version="1.0" encoding="utf-8"?>
<styleSheet xmlns="http://schemas.openxmlformats.org/spreadsheetml/2006/main">
  <numFmts count="4">
    <numFmt numFmtId="164" formatCode="General"/>
    <numFmt numFmtId="165" formatCode="dd/mm/yyyy"/>
    <numFmt numFmtId="166" formatCode="\$#,##0;&quot;-$&quot;#,##0;\-"/>
    <numFmt numFmtId="167" formatCode="0.00%"/>
  </numFmts>
  <fonts count="12">
    <font>
      <sz val="11"/>
      <color theme="1"/>
      <name val="Calibri"/>
      <family val="2"/>
      <charset val="1"/>
    </font>
    <font>
      <sz val="10"/>
      <name val="Arial"/>
      <family val="0"/>
    </font>
    <font>
      <sz val="10"/>
      <name val="Arial"/>
      <family val="0"/>
    </font>
    <font>
      <sz val="10"/>
      <name val="Arial"/>
      <family val="0"/>
    </font>
    <font>
      <b val="true"/>
      <sz val="18"/>
      <color rgb="FF3F5E4A"/>
      <name val="Arial"/>
      <family val="0"/>
      <charset val="1"/>
    </font>
    <font>
      <sz val="11"/>
      <color rgb="FF6B6B6B"/>
      <name val="Arial"/>
      <family val="0"/>
      <charset val="1"/>
    </font>
    <font>
      <i val="true"/>
      <sz val="9"/>
      <color rgb="FF6B6B6B"/>
      <name val="Arial"/>
      <family val="0"/>
      <charset val="1"/>
    </font>
    <font>
      <b val="true"/>
      <sz val="10"/>
      <color rgb="FFFFFFFF"/>
      <name val="Arial"/>
      <family val="0"/>
      <charset val="1"/>
    </font>
    <font>
      <sz val="10"/>
      <name val="Arial"/>
      <family val="0"/>
      <charset val="1"/>
    </font>
    <font>
      <sz val="10"/>
      <color rgb="FF0000FF"/>
      <name val="Arial"/>
      <family val="0"/>
      <charset val="1"/>
    </font>
    <font>
      <b val="true"/>
      <sz val="10"/>
      <name val="Arial"/>
      <family val="0"/>
      <charset val="1"/>
    </font>
    <font>
      <b val="true"/>
      <sz val="14"/>
      <color rgb="FF3F5E4A"/>
      <name val="Arial"/>
      <family val="0"/>
      <charset val="1"/>
    </font>
  </fonts>
  <fills count="5">
    <fill>
      <patternFill patternType="none"/>
    </fill>
    <fill>
      <patternFill patternType="gray125"/>
    </fill>
    <fill>
      <patternFill patternType="solid">
        <fgColor rgb="FF3F5E4A"/>
        <bgColor rgb="FF6B6B6B"/>
      </patternFill>
    </fill>
    <fill>
      <patternFill patternType="solid">
        <fgColor rgb="FFF7F5EE"/>
        <bgColor rgb="FFFFFFFF"/>
      </patternFill>
    </fill>
    <fill>
      <patternFill patternType="solid">
        <fgColor rgb="FFD9A93F"/>
        <bgColor rgb="FFFFCC00"/>
      </patternFill>
    </fill>
  </fills>
  <borders count="2">
    <border diagonalUp="false" diagonalDown="false">
      <left/>
      <right/>
      <top/>
      <bottom/>
      <diagonal/>
    </border>
    <border diagonalUp="false" diagonalDown="false">
      <left/>
      <right/>
      <top style="thin">
        <color rgb="FFA6A6A6"/>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0" fillId="4"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9" fillId="3" borderId="0" xfId="0" applyFont="true" applyBorder="false" applyAlignment="true" applyProtection="false">
      <alignment horizontal="left" vertical="bottom" textRotation="0" wrapText="fals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7" fontId="9" fillId="3"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6" fontId="10" fillId="4" borderId="1" xfId="0" applyFont="true" applyBorder="true" applyAlignment="false" applyProtection="false">
      <alignment horizontal="general" vertical="bottom" textRotation="0" wrapText="false" indent="0" shrinkToFit="false"/>
      <protection locked="true" hidden="false"/>
    </xf>
    <xf numFmtId="167" fontId="10" fillId="4" borderId="1" xfId="0" applyFont="true" applyBorder="tru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5E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D9A93F"/>
      <rgbColor rgb="FFFF6600"/>
      <rgbColor rgb="FF6B6B6B"/>
      <rgbColor rgb="FFA6A6A6"/>
      <rgbColor rgb="FF003366"/>
      <rgbColor rgb="FF339966"/>
      <rgbColor rgb="FF003300"/>
      <rgbColor rgb="FF333300"/>
      <rgbColor rgb="FF993300"/>
      <rgbColor rgb="FF993366"/>
      <rgbColor rgb="FF333399"/>
      <rgbColor rgb="FF3F5E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2514240</xdr:colOff>
      <xdr:row>1</xdr:row>
      <xdr:rowOff>676080</xdr:rowOff>
    </xdr:to>
    <xdr:pic>
      <xdr:nvPicPr>
        <xdr:cNvPr id="0" name="Image 1" descr="Picture"/>
        <xdr:cNvPicPr/>
      </xdr:nvPicPr>
      <xdr:blipFill>
        <a:blip r:embed="rId1"/>
        <a:stretch/>
      </xdr:blipFill>
      <xdr:spPr>
        <a:xfrm>
          <a:off x="211320" y="190440"/>
          <a:ext cx="2514240" cy="6760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59.25" hidden="false" customHeight="true" outlineLevel="0" collapsed="false"/>
    <row r="4" customFormat="false" ht="22.05" hidden="false" customHeight="false" outlineLevel="0" collapsed="false">
      <c r="B4" s="1" t="s">
        <v>0</v>
      </c>
    </row>
    <row r="5" customFormat="false" ht="15" hidden="false" customHeight="false" outlineLevel="0" collapsed="false">
      <c r="B5" s="2" t="s">
        <v>1</v>
      </c>
    </row>
    <row r="6" customFormat="false" ht="15" hidden="false" customHeight="false" outlineLevel="0" collapsed="false">
      <c r="B6" s="3" t="s">
        <v>2</v>
      </c>
    </row>
    <row r="8" customFormat="false" ht="18" hidden="false" customHeight="true" outlineLevel="0" collapsed="false">
      <c r="B8" s="4" t="s">
        <v>3</v>
      </c>
    </row>
    <row r="9" customFormat="false" ht="42" hidden="false" customHeight="true" outlineLevel="0" collapsed="false">
      <c r="B9" s="5" t="s">
        <v>4</v>
      </c>
    </row>
    <row r="11" customFormat="false" ht="18" hidden="false" customHeight="true" outlineLevel="0" collapsed="false">
      <c r="B11" s="4" t="s">
        <v>5</v>
      </c>
    </row>
    <row r="12" customFormat="false" ht="27.75" hidden="false" customHeight="true" outlineLevel="0" collapsed="false">
      <c r="B12" s="5" t="s">
        <v>6</v>
      </c>
    </row>
    <row r="13" customFormat="false" ht="13.5" hidden="false" customHeight="true" outlineLevel="0" collapsed="false">
      <c r="B13" s="5" t="s">
        <v>7</v>
      </c>
    </row>
    <row r="14" customFormat="false" ht="13.5" hidden="false" customHeight="true" outlineLevel="0" collapsed="false">
      <c r="B14" s="5" t="s">
        <v>8</v>
      </c>
    </row>
    <row r="15" customFormat="false" ht="27.75" hidden="false" customHeight="true" outlineLevel="0" collapsed="false">
      <c r="B15" s="5" t="s">
        <v>9</v>
      </c>
    </row>
    <row r="16" customFormat="false" ht="27.75" hidden="false" customHeight="true" outlineLevel="0" collapsed="false">
      <c r="B16" s="5" t="s">
        <v>10</v>
      </c>
    </row>
    <row r="17" customFormat="false" ht="27.75" hidden="false" customHeight="true" outlineLevel="0" collapsed="false">
      <c r="B17" s="5" t="s">
        <v>11</v>
      </c>
    </row>
    <row r="19" customFormat="false" ht="18" hidden="false" customHeight="true" outlineLevel="0" collapsed="false">
      <c r="B19" s="4" t="s">
        <v>12</v>
      </c>
    </row>
    <row r="20" customFormat="false" ht="27.75" hidden="false" customHeight="true" outlineLevel="0" collapsed="false">
      <c r="B20" s="5" t="s">
        <v>13</v>
      </c>
    </row>
    <row r="21" customFormat="false" ht="27.75" hidden="false" customHeight="true" outlineLevel="0" collapsed="false">
      <c r="B21" s="5" t="s">
        <v>14</v>
      </c>
    </row>
    <row r="22" customFormat="false" ht="13.5" hidden="false" customHeight="true" outlineLevel="0" collapsed="false">
      <c r="B22" s="5" t="s">
        <v>15</v>
      </c>
    </row>
    <row r="23" customFormat="false" ht="27.75" hidden="false" customHeight="true" outlineLevel="0" collapsed="false">
      <c r="B23" s="5" t="s">
        <v>16</v>
      </c>
    </row>
    <row r="24" customFormat="false" ht="13.5" hidden="false" customHeight="true" outlineLevel="0" collapsed="false">
      <c r="B24" s="5" t="s">
        <v>17</v>
      </c>
    </row>
    <row r="26" customFormat="false" ht="18" hidden="false" customHeight="true" outlineLevel="0" collapsed="false">
      <c r="B26" s="4" t="s">
        <v>18</v>
      </c>
    </row>
    <row r="27" customFormat="false" ht="13.5" hidden="false" customHeight="true" outlineLevel="0" collapsed="false">
      <c r="B27" s="6" t="s">
        <v>19</v>
      </c>
    </row>
    <row r="28" customFormat="false" ht="13.5" hidden="false" customHeight="true" outlineLevel="0" collapsed="false">
      <c r="B28" s="5" t="s">
        <v>20</v>
      </c>
    </row>
    <row r="29" customFormat="false" ht="13.5" hidden="false" customHeight="true" outlineLevel="0" collapsed="false">
      <c r="B29" s="7" t="s">
        <v>21</v>
      </c>
    </row>
    <row r="30" customFormat="false" ht="13.5" hidden="false" customHeight="true" outlineLevel="0" collapsed="false">
      <c r="B30" s="5" t="s">
        <v>22</v>
      </c>
    </row>
    <row r="32" customFormat="false" ht="18" hidden="false" customHeight="true" outlineLevel="0" collapsed="false">
      <c r="B32" s="4" t="s">
        <v>23</v>
      </c>
    </row>
    <row r="33" customFormat="false" ht="13.5" hidden="false" customHeight="true" outlineLevel="0" collapsed="false">
      <c r="B33" s="5" t="s">
        <v>2</v>
      </c>
    </row>
    <row r="35" customFormat="false" ht="18" hidden="false" customHeight="true" outlineLevel="0" collapsed="false">
      <c r="B35" s="4" t="s">
        <v>24</v>
      </c>
    </row>
    <row r="36" customFormat="false" ht="27.75" hidden="false" customHeight="true" outlineLevel="0" collapsed="false">
      <c r="B36" s="8" t="s">
        <v>25</v>
      </c>
    </row>
    <row r="38" customFormat="false" ht="18" hidden="false" customHeight="true" outlineLevel="0" collapsed="false">
      <c r="B38" s="4" t="s">
        <v>26</v>
      </c>
    </row>
    <row r="39" customFormat="false" ht="27.75" hidden="false" customHeight="true" outlineLevel="0" collapsed="false">
      <c r="B39" s="9" t="s">
        <v>27</v>
      </c>
    </row>
  </sheetData>
  <printOptions headings="false" gridLines="false" gridLinesSet="true" horizontalCentered="true" verticalCentered="false"/>
  <pageMargins left="0.5" right="0.5" top="0.75" bottom="0.75" header="0.5" footer="0.5"/>
  <pageSetup paperSize="9" scale="100" fitToWidth="1" fitToHeight="0" pageOrder="downThenOver" orientation="portrait" blackAndWhite="false" draft="false" cellComments="none" horizontalDpi="300" verticalDpi="300" copies="1"/>
  <headerFooter differentFirst="false" differentOddEven="false">
    <oddHeader>&amp;C&amp;"Arial,Bold"&amp;9 Farm CFO by Clunes Rural</oddHeader>
    <oddFooter>&amp;L&amp;8 &amp;A&amp;R&amp;8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0"/>
    <col collapsed="false" customWidth="true" hidden="false" outlineLevel="0" max="4" min="3" style="0" width="13"/>
    <col collapsed="false" customWidth="true" hidden="false" outlineLevel="0" max="5" min="5" style="0" width="11"/>
    <col collapsed="false" customWidth="true" hidden="false" outlineLevel="0" max="6" min="6" style="0" width="14"/>
    <col collapsed="false" customWidth="true" hidden="false" outlineLevel="0" max="9" min="7" style="0" width="15"/>
    <col collapsed="false" customWidth="true" hidden="false" outlineLevel="0" max="10" min="10" style="0" width="13"/>
    <col collapsed="false" customWidth="true" hidden="false" outlineLevel="0" max="11" min="11" style="0" width="30"/>
    <col collapsed="false" customWidth="true" hidden="false" outlineLevel="0" max="12" min="12" style="0" width="32"/>
    <col collapsed="false" customWidth="true" hidden="false" outlineLevel="0" max="13" min="13" style="0" width="30"/>
  </cols>
  <sheetData>
    <row r="1" customFormat="false" ht="17.35" hidden="false" customHeight="false" outlineLevel="0" collapsed="false">
      <c r="A1" s="10" t="s">
        <v>0</v>
      </c>
    </row>
    <row r="2" customFormat="false" ht="15" hidden="false" customHeight="false" outlineLevel="0" collapsed="false">
      <c r="A2" s="11" t="s">
        <v>28</v>
      </c>
      <c r="B2" s="12" t="n">
        <v>46203</v>
      </c>
    </row>
    <row r="3" customFormat="false" ht="15" hidden="false" customHeight="false" outlineLevel="0" collapsed="false">
      <c r="A3" s="3" t="s">
        <v>29</v>
      </c>
    </row>
    <row r="5" customFormat="false" ht="31.5" hidden="false" customHeight="true" outlineLevel="0" collapsed="false">
      <c r="A5" s="13" t="s">
        <v>30</v>
      </c>
      <c r="B5" s="13" t="s">
        <v>31</v>
      </c>
      <c r="C5" s="13" t="s">
        <v>32</v>
      </c>
      <c r="D5" s="13" t="s">
        <v>33</v>
      </c>
      <c r="E5" s="13" t="s">
        <v>34</v>
      </c>
      <c r="F5" s="13" t="s">
        <v>35</v>
      </c>
      <c r="G5" s="13" t="s">
        <v>36</v>
      </c>
      <c r="H5" s="13" t="s">
        <v>37</v>
      </c>
      <c r="I5" s="13" t="s">
        <v>38</v>
      </c>
      <c r="J5" s="13" t="s">
        <v>39</v>
      </c>
      <c r="K5" s="13" t="s">
        <v>40</v>
      </c>
      <c r="L5" s="13" t="s">
        <v>41</v>
      </c>
      <c r="M5" s="13" t="s">
        <v>12</v>
      </c>
    </row>
    <row r="6" customFormat="false" ht="23.85" hidden="false" customHeight="false" outlineLevel="0" collapsed="false">
      <c r="A6" s="14" t="s">
        <v>42</v>
      </c>
      <c r="B6" s="14" t="s">
        <v>43</v>
      </c>
      <c r="C6" s="15" t="n">
        <v>1500000</v>
      </c>
      <c r="D6" s="15" t="n">
        <v>1180000</v>
      </c>
      <c r="E6" s="16" t="n">
        <v>0.0725</v>
      </c>
      <c r="F6" s="15" t="n">
        <v>22000</v>
      </c>
      <c r="G6" s="14" t="s">
        <v>44</v>
      </c>
      <c r="H6" s="17" t="n">
        <f aca="false">IF(G6="Monthly",12,IF(G6="Quarterly",4,IF(G6="Half-yearly",2,IF(G6="Annual",1,0))))*N(F6)</f>
        <v>88000</v>
      </c>
      <c r="I6" s="17" t="n">
        <f aca="false">N(D6)*N(E6)</f>
        <v>85550</v>
      </c>
      <c r="J6" s="18" t="n">
        <v>46843</v>
      </c>
      <c r="K6" s="6" t="s">
        <v>45</v>
      </c>
      <c r="L6" s="6" t="s">
        <v>46</v>
      </c>
      <c r="M6" s="6" t="s">
        <v>47</v>
      </c>
    </row>
    <row r="7" customFormat="false" ht="23.85" hidden="false" customHeight="false" outlineLevel="0" collapsed="false">
      <c r="A7" s="14" t="s">
        <v>42</v>
      </c>
      <c r="B7" s="14" t="s">
        <v>48</v>
      </c>
      <c r="C7" s="15" t="n">
        <v>250000</v>
      </c>
      <c r="D7" s="15" t="n">
        <v>40000</v>
      </c>
      <c r="E7" s="16" t="n">
        <v>0.085</v>
      </c>
      <c r="F7" s="15"/>
      <c r="G7" s="14" t="s">
        <v>49</v>
      </c>
      <c r="H7" s="17" t="n">
        <f aca="false">IF(G7="Monthly",12,IF(G7="Quarterly",4,IF(G7="Half-yearly",2,IF(G7="Annual",1,0))))*N(F7)</f>
        <v>0</v>
      </c>
      <c r="I7" s="17" t="n">
        <f aca="false">N(D7)*N(E7)</f>
        <v>3400</v>
      </c>
      <c r="J7" s="18" t="n">
        <v>46477</v>
      </c>
      <c r="K7" s="6" t="s">
        <v>50</v>
      </c>
      <c r="L7" s="6" t="s">
        <v>51</v>
      </c>
      <c r="M7" s="6" t="s">
        <v>52</v>
      </c>
    </row>
    <row r="8" customFormat="false" ht="15" hidden="false" customHeight="false" outlineLevel="0" collapsed="false">
      <c r="A8" s="14" t="s">
        <v>53</v>
      </c>
      <c r="B8" s="14" t="s">
        <v>54</v>
      </c>
      <c r="C8" s="15" t="n">
        <v>160000</v>
      </c>
      <c r="D8" s="15" t="n">
        <v>95000</v>
      </c>
      <c r="E8" s="16" t="n">
        <v>0.079</v>
      </c>
      <c r="F8" s="15" t="n">
        <v>1800</v>
      </c>
      <c r="G8" s="14" t="s">
        <v>49</v>
      </c>
      <c r="H8" s="17" t="n">
        <f aca="false">IF(G8="Monthly",12,IF(G8="Quarterly",4,IF(G8="Half-yearly",2,IF(G8="Annual",1,0))))*N(F8)</f>
        <v>21600</v>
      </c>
      <c r="I8" s="17" t="n">
        <f aca="false">N(D8)*N(E8)</f>
        <v>7505</v>
      </c>
      <c r="J8" s="18" t="n">
        <v>47361</v>
      </c>
      <c r="K8" s="6" t="s">
        <v>55</v>
      </c>
      <c r="L8" s="6"/>
      <c r="M8" s="6"/>
    </row>
    <row r="9" customFormat="false" ht="15" hidden="false" customHeight="false" outlineLevel="0" collapsed="false">
      <c r="A9" s="14" t="s">
        <v>56</v>
      </c>
      <c r="B9" s="14" t="s">
        <v>57</v>
      </c>
      <c r="C9" s="15" t="n">
        <v>500000</v>
      </c>
      <c r="D9" s="15" t="n">
        <v>350000</v>
      </c>
      <c r="E9" s="16" t="n">
        <v>0.055</v>
      </c>
      <c r="F9" s="15" t="n">
        <v>18000</v>
      </c>
      <c r="G9" s="14" t="s">
        <v>58</v>
      </c>
      <c r="H9" s="17" t="n">
        <f aca="false">IF(G9="Monthly",12,IF(G9="Quarterly",4,IF(G9="Half-yearly",2,IF(G9="Annual",1,0))))*N(F9)</f>
        <v>36000</v>
      </c>
      <c r="I9" s="17" t="n">
        <f aca="false">N(D9)*N(E9)</f>
        <v>19250</v>
      </c>
      <c r="J9" s="18" t="n">
        <v>48029</v>
      </c>
      <c r="K9" s="6" t="s">
        <v>59</v>
      </c>
      <c r="L9" s="6"/>
      <c r="M9" s="6" t="s">
        <v>60</v>
      </c>
    </row>
    <row r="10" customFormat="false" ht="15" hidden="false" customHeight="false" outlineLevel="0" collapsed="false">
      <c r="A10" s="14"/>
      <c r="B10" s="14"/>
      <c r="C10" s="15"/>
      <c r="D10" s="15"/>
      <c r="E10" s="16"/>
      <c r="F10" s="15"/>
      <c r="G10" s="14"/>
      <c r="H10" s="17" t="n">
        <f aca="false">IF(G10="Monthly",12,IF(G10="Quarterly",4,IF(G10="Half-yearly",2,IF(G10="Annual",1,0))))*N(F10)</f>
        <v>0</v>
      </c>
      <c r="I10" s="17" t="n">
        <f aca="false">N(D10)*N(E10)</f>
        <v>0</v>
      </c>
      <c r="J10" s="18"/>
      <c r="K10" s="6"/>
      <c r="L10" s="6"/>
      <c r="M10" s="6"/>
    </row>
    <row r="11" customFormat="false" ht="15" hidden="false" customHeight="false" outlineLevel="0" collapsed="false">
      <c r="A11" s="14"/>
      <c r="B11" s="14"/>
      <c r="C11" s="15"/>
      <c r="D11" s="15"/>
      <c r="E11" s="16"/>
      <c r="F11" s="15"/>
      <c r="G11" s="14"/>
      <c r="H11" s="17" t="n">
        <f aca="false">IF(G11="Monthly",12,IF(G11="Quarterly",4,IF(G11="Half-yearly",2,IF(G11="Annual",1,0))))*N(F11)</f>
        <v>0</v>
      </c>
      <c r="I11" s="17" t="n">
        <f aca="false">N(D11)*N(E11)</f>
        <v>0</v>
      </c>
      <c r="J11" s="18"/>
      <c r="K11" s="6"/>
      <c r="L11" s="6"/>
      <c r="M11" s="6"/>
    </row>
    <row r="12" customFormat="false" ht="15" hidden="false" customHeight="false" outlineLevel="0" collapsed="false">
      <c r="A12" s="14"/>
      <c r="B12" s="14"/>
      <c r="C12" s="15"/>
      <c r="D12" s="15"/>
      <c r="E12" s="16"/>
      <c r="F12" s="15"/>
      <c r="G12" s="14"/>
      <c r="H12" s="17" t="n">
        <f aca="false">IF(G12="Monthly",12,IF(G12="Quarterly",4,IF(G12="Half-yearly",2,IF(G12="Annual",1,0))))*N(F12)</f>
        <v>0</v>
      </c>
      <c r="I12" s="17" t="n">
        <f aca="false">N(D12)*N(E12)</f>
        <v>0</v>
      </c>
      <c r="J12" s="18"/>
      <c r="K12" s="6"/>
      <c r="L12" s="6"/>
      <c r="M12" s="6"/>
    </row>
    <row r="13" customFormat="false" ht="15" hidden="false" customHeight="false" outlineLevel="0" collapsed="false">
      <c r="A13" s="14"/>
      <c r="B13" s="14"/>
      <c r="C13" s="15"/>
      <c r="D13" s="15"/>
      <c r="E13" s="16"/>
      <c r="F13" s="15"/>
      <c r="G13" s="14"/>
      <c r="H13" s="17" t="n">
        <f aca="false">IF(G13="Monthly",12,IF(G13="Quarterly",4,IF(G13="Half-yearly",2,IF(G13="Annual",1,0))))*N(F13)</f>
        <v>0</v>
      </c>
      <c r="I13" s="17" t="n">
        <f aca="false">N(D13)*N(E13)</f>
        <v>0</v>
      </c>
      <c r="J13" s="18"/>
      <c r="K13" s="6"/>
      <c r="L13" s="6"/>
      <c r="M13" s="6"/>
    </row>
    <row r="14" customFormat="false" ht="15" hidden="false" customHeight="false" outlineLevel="0" collapsed="false">
      <c r="A14" s="14"/>
      <c r="B14" s="14"/>
      <c r="C14" s="15"/>
      <c r="D14" s="15"/>
      <c r="E14" s="16"/>
      <c r="F14" s="15"/>
      <c r="G14" s="14"/>
      <c r="H14" s="17" t="n">
        <f aca="false">IF(G14="Monthly",12,IF(G14="Quarterly",4,IF(G14="Half-yearly",2,IF(G14="Annual",1,0))))*N(F14)</f>
        <v>0</v>
      </c>
      <c r="I14" s="17" t="n">
        <f aca="false">N(D14)*N(E14)</f>
        <v>0</v>
      </c>
      <c r="J14" s="18"/>
      <c r="K14" s="6"/>
      <c r="L14" s="6"/>
      <c r="M14" s="6"/>
    </row>
    <row r="15" customFormat="false" ht="15" hidden="false" customHeight="false" outlineLevel="0" collapsed="false">
      <c r="A15" s="14"/>
      <c r="B15" s="14"/>
      <c r="C15" s="15"/>
      <c r="D15" s="15"/>
      <c r="E15" s="16"/>
      <c r="F15" s="15"/>
      <c r="G15" s="14"/>
      <c r="H15" s="17" t="n">
        <f aca="false">IF(G15="Monthly",12,IF(G15="Quarterly",4,IF(G15="Half-yearly",2,IF(G15="Annual",1,0))))*N(F15)</f>
        <v>0</v>
      </c>
      <c r="I15" s="17" t="n">
        <f aca="false">N(D15)*N(E15)</f>
        <v>0</v>
      </c>
      <c r="J15" s="18"/>
      <c r="K15" s="6"/>
      <c r="L15" s="6"/>
      <c r="M15" s="6"/>
    </row>
    <row r="16" customFormat="false" ht="15" hidden="false" customHeight="false" outlineLevel="0" collapsed="false">
      <c r="A16" s="14"/>
      <c r="B16" s="14"/>
      <c r="C16" s="15"/>
      <c r="D16" s="15"/>
      <c r="E16" s="16"/>
      <c r="F16" s="15"/>
      <c r="G16" s="14"/>
      <c r="H16" s="17" t="n">
        <f aca="false">IF(G16="Monthly",12,IF(G16="Quarterly",4,IF(G16="Half-yearly",2,IF(G16="Annual",1,0))))*N(F16)</f>
        <v>0</v>
      </c>
      <c r="I16" s="17" t="n">
        <f aca="false">N(D16)*N(E16)</f>
        <v>0</v>
      </c>
      <c r="J16" s="18"/>
      <c r="K16" s="6"/>
      <c r="L16" s="6"/>
      <c r="M16" s="6"/>
    </row>
    <row r="17" customFormat="false" ht="15" hidden="false" customHeight="false" outlineLevel="0" collapsed="false">
      <c r="A17" s="14"/>
      <c r="B17" s="14"/>
      <c r="C17" s="15"/>
      <c r="D17" s="15"/>
      <c r="E17" s="16"/>
      <c r="F17" s="15"/>
      <c r="G17" s="14"/>
      <c r="H17" s="17" t="n">
        <f aca="false">IF(G17="Monthly",12,IF(G17="Quarterly",4,IF(G17="Half-yearly",2,IF(G17="Annual",1,0))))*N(F17)</f>
        <v>0</v>
      </c>
      <c r="I17" s="17" t="n">
        <f aca="false">N(D17)*N(E17)</f>
        <v>0</v>
      </c>
      <c r="J17" s="18"/>
      <c r="K17" s="6"/>
      <c r="L17" s="6"/>
      <c r="M17" s="6"/>
    </row>
    <row r="18" customFormat="false" ht="15" hidden="false" customHeight="false" outlineLevel="0" collapsed="false">
      <c r="A18" s="14"/>
      <c r="B18" s="14"/>
      <c r="C18" s="15"/>
      <c r="D18" s="15"/>
      <c r="E18" s="16"/>
      <c r="F18" s="15"/>
      <c r="G18" s="14"/>
      <c r="H18" s="17" t="n">
        <f aca="false">IF(G18="Monthly",12,IF(G18="Quarterly",4,IF(G18="Half-yearly",2,IF(G18="Annual",1,0))))*N(F18)</f>
        <v>0</v>
      </c>
      <c r="I18" s="17" t="n">
        <f aca="false">N(D18)*N(E18)</f>
        <v>0</v>
      </c>
      <c r="J18" s="18"/>
      <c r="K18" s="6"/>
      <c r="L18" s="6"/>
      <c r="M18" s="6"/>
    </row>
    <row r="19" customFormat="false" ht="15" hidden="false" customHeight="false" outlineLevel="0" collapsed="false">
      <c r="A19" s="14"/>
      <c r="B19" s="14"/>
      <c r="C19" s="15"/>
      <c r="D19" s="15"/>
      <c r="E19" s="16"/>
      <c r="F19" s="15"/>
      <c r="G19" s="14"/>
      <c r="H19" s="17" t="n">
        <f aca="false">IF(G19="Monthly",12,IF(G19="Quarterly",4,IF(G19="Half-yearly",2,IF(G19="Annual",1,0))))*N(F19)</f>
        <v>0</v>
      </c>
      <c r="I19" s="17" t="n">
        <f aca="false">N(D19)*N(E19)</f>
        <v>0</v>
      </c>
      <c r="J19" s="18"/>
      <c r="K19" s="6"/>
      <c r="L19" s="6"/>
      <c r="M19" s="6"/>
    </row>
    <row r="20" customFormat="false" ht="15" hidden="false" customHeight="false" outlineLevel="0" collapsed="false">
      <c r="A20" s="14"/>
      <c r="B20" s="14"/>
      <c r="C20" s="15"/>
      <c r="D20" s="15"/>
      <c r="E20" s="16"/>
      <c r="F20" s="15"/>
      <c r="G20" s="14"/>
      <c r="H20" s="17" t="n">
        <f aca="false">IF(G20="Monthly",12,IF(G20="Quarterly",4,IF(G20="Half-yearly",2,IF(G20="Annual",1,0))))*N(F20)</f>
        <v>0</v>
      </c>
      <c r="I20" s="17" t="n">
        <f aca="false">N(D20)*N(E20)</f>
        <v>0</v>
      </c>
      <c r="J20" s="18"/>
      <c r="K20" s="6"/>
      <c r="L20" s="6"/>
      <c r="M20" s="6"/>
    </row>
    <row r="21" customFormat="false" ht="15" hidden="false" customHeight="false" outlineLevel="0" collapsed="false">
      <c r="A21" s="19" t="s">
        <v>61</v>
      </c>
      <c r="B21" s="19"/>
      <c r="C21" s="20" t="n">
        <f aca="false">SUM(C6:C20)</f>
        <v>2410000</v>
      </c>
      <c r="D21" s="20" t="n">
        <f aca="false">SUM(D6:D20)</f>
        <v>1665000</v>
      </c>
      <c r="E21" s="21" t="n">
        <f aca="false">IF(D21=0,0,SUMPRODUCT(D6:D20,E6:E20)/D21)</f>
        <v>0.0694924924924925</v>
      </c>
      <c r="F21" s="19"/>
      <c r="G21" s="19"/>
      <c r="H21" s="20" t="n">
        <f aca="false">SUM(H6:H20)</f>
        <v>145600</v>
      </c>
      <c r="I21" s="20" t="n">
        <f aca="false">SUM(I6:I20)</f>
        <v>115705</v>
      </c>
      <c r="J21" s="19"/>
      <c r="K21" s="19"/>
      <c r="L21" s="19"/>
      <c r="M21" s="19"/>
    </row>
    <row r="23" customFormat="false" ht="15" hidden="false" customHeight="false" outlineLevel="0" collapsed="false">
      <c r="A23" s="11" t="s">
        <v>62</v>
      </c>
      <c r="C23" s="22" t="n">
        <f aca="false">C21</f>
        <v>2410000</v>
      </c>
    </row>
    <row r="24" customFormat="false" ht="15" hidden="false" customHeight="false" outlineLevel="0" collapsed="false">
      <c r="A24" s="11" t="s">
        <v>63</v>
      </c>
      <c r="C24" s="22" t="n">
        <f aca="false">D21</f>
        <v>1665000</v>
      </c>
    </row>
    <row r="25" customFormat="false" ht="15" hidden="false" customHeight="false" outlineLevel="0" collapsed="false">
      <c r="A25" s="11" t="s">
        <v>64</v>
      </c>
      <c r="C25" s="22" t="n">
        <f aca="false">C21-D21</f>
        <v>745000</v>
      </c>
    </row>
    <row r="26" customFormat="false" ht="15" hidden="false" customHeight="false" outlineLevel="0" collapsed="false">
      <c r="A26" s="11" t="s">
        <v>65</v>
      </c>
      <c r="C26" s="22" t="n">
        <f aca="false">H21</f>
        <v>145600</v>
      </c>
    </row>
    <row r="27" customFormat="false" ht="15" hidden="false" customHeight="false" outlineLevel="0" collapsed="false">
      <c r="A27" s="11" t="s">
        <v>66</v>
      </c>
      <c r="C27" s="22" t="n">
        <f aca="false">I21</f>
        <v>115705</v>
      </c>
    </row>
    <row r="28" customFormat="false" ht="15" hidden="false" customHeight="false" outlineLevel="0" collapsed="false">
      <c r="A28" s="11" t="s">
        <v>67</v>
      </c>
      <c r="C28" s="23" t="n">
        <f aca="false">E21</f>
        <v>0.0694924924924925</v>
      </c>
    </row>
  </sheetData>
  <dataValidations count="3">
    <dataValidation allowBlank="true" error="Choose a value from the list." errorStyle="stop" errorTitle="Invalid entry" operator="between" showDropDown="false" showErrorMessage="false" showInputMessage="false" sqref="G6:G20" type="list">
      <formula1>"Monthly,Quarterly,Half-yearly,Annual"</formula1>
      <formula2>0</formula2>
    </dataValidation>
    <dataValidation allowBlank="true" error="Choose a value from the list." errorStyle="stop" errorTitle="Invalid entry" operator="between" showDropDown="false" showErrorMessage="false" showInputMessage="false" sqref="B6:B20" type="list">
      <formula1>"Term loan,Overdraft,Seasonal facility,Equipment finance,RIC loan,Family loan,Other"</formula1>
      <formula2>0</formula2>
    </dataValidation>
    <dataValidation allowBlank="true" error="Enter a date as dd/mm/yyyy." errorStyle="stop" operator="greaterThan" showDropDown="false" showErrorMessage="false" showInputMessage="false" sqref="J6:J20" type="date">
      <formula1>36526</formula1>
      <formula2>0</formula2>
    </dataValidation>
  </dataValidations>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2026-10-25T20:40:18Z</dcterms:created>
  <dc:creator>openpyxl</dc:creator>
  <dc:description/>
  <dc:language>en-US</dc:language>
  <cp:lastModifiedBy/>
  <dcterms:modified xsi:type="dcterms:W3CDTF">2026-10-25T20:40:18Z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