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gister" sheetId="2" state="visible" r:id="rId4"/>
    <sheet name="Replacement schedule" sheetId="3" state="visible" r:id="rId5"/>
  </sheets>
  <definedNames>
    <definedName function="false" hidden="false" localSheetId="1" name="_xlnm.Print_Titles" vbProcedure="false">Register!$7:$7</definedName>
    <definedName function="false" hidden="false" localSheetId="2" name="_xlnm.Print_Titles" vbProcedure="false">'Replacement schedule'!$4:$5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<sst xmlns="http://schemas.openxmlformats.org/spreadsheetml/2006/main" count="87" uniqueCount="72">
  <si>
    <t xml:space="preserve">Machinery register and replacement schedule</t>
  </si>
  <si>
    <t xml:space="preserve">Farm CFO by Clunes Rural</t>
  </si>
  <si>
    <t xml:space="preserve">Version 1.0, October 2026</t>
  </si>
  <si>
    <t xml:space="preserve">What this template is for</t>
  </si>
  <si>
    <t xml:space="preserve">A register of every machine and vehicle with its age, hours, cost, value and finance, and a 10 year replacement schedule by financial year. It shows when the big changeovers fall so you can plan finance and cash, and gives your bank and accountant one list of plant.</t>
  </si>
  <si>
    <t xml:space="preserve">How to use it</t>
  </si>
  <si>
    <t xml:space="preserve">1. Go to the Register sheet. Enter the first financial year of the schedule (the year ending 30 June, for example 2027 for 2026-27) and the GST rate.</t>
  </si>
  <si>
    <t xml:space="preserve">2. Enter one row per machine: make and model, year of manufacture, hours or km, purchase cost, current value, finance balance, lender and annual repayment.</t>
  </si>
  <si>
    <t xml:space="preserve">3. Enter the planned replacement year (year ending 30 June), the estimated replacement cost and the expected trade-in value.</t>
  </si>
  <si>
    <t xml:space="preserve">4. The Replacement schedule sheet places each net changeover cost in its financial year and totals each year.</t>
  </si>
  <si>
    <t xml:space="preserve">5. Replace every blue example figure with your own.</t>
  </si>
  <si>
    <t xml:space="preserve">Notes</t>
  </si>
  <si>
    <t xml:space="preserve">Net changeover cost = estimated replacement cost less trade-in value.</t>
  </si>
  <si>
    <t xml:space="preserve">Costs and values exclude GST. GST on the net changeover is shown separately: a GST registered business usually claims GST on the purchase and pays GST on the trade-in. Check with your accountant.</t>
  </si>
  <si>
    <t xml:space="preserve">Current value is your estimate of market value, not the written down value for tax.</t>
  </si>
  <si>
    <t xml:space="preserve">Only replacements that fall inside the 10 years on the schedule are counted in the schedule totals.</t>
  </si>
  <si>
    <t xml:space="preserve">Colour key</t>
  </si>
  <si>
    <t xml:space="preserve">Blue text on a sand fill = input. Type your own figures over these cells.</t>
  </si>
  <si>
    <t xml:space="preserve">Black text = formula. These cells calculate automatically, so please don't type over them.</t>
  </si>
  <si>
    <t xml:space="preserve">Wheat fill = key totals.</t>
  </si>
  <si>
    <t xml:space="preserve">Amounts are in Australian dollars (AUD). Dates are dd/mm/yyyy. The year runs 1 July to 30 June.</t>
  </si>
  <si>
    <t xml:space="preserve">Version</t>
  </si>
  <si>
    <t xml:space="preserve">Need a hand?</t>
  </si>
  <si>
    <t xml:space="preserve">Need a hand? Farm CFO prepares budgets, cashflows and bank review packs at fixed prices: farmcfo.com.au/services</t>
  </si>
  <si>
    <t xml:space="preserve">Important</t>
  </si>
  <si>
    <t xml:space="preserve">General information only. This template doesn't take account of your circumstances. Farm CFO is a business name of Levelhead Capital Pty Ltd (ABN 15 703 134 918). farmcfo.com.au · 0412 759 847</t>
  </si>
  <si>
    <t xml:space="preserve">Machinery register</t>
  </si>
  <si>
    <t xml:space="preserve">Every machine and vehicle, with finance and planned replacement. Amounts in AUD excluding GST.</t>
  </si>
  <si>
    <t xml:space="preserve">Blue figures on a sand fill are inputs. Example, replace with your own: the figures shown are examples for illustration only.</t>
  </si>
  <si>
    <t xml:space="preserve">First year of schedule (year ending 30 June)</t>
  </si>
  <si>
    <t xml:space="preserve">Kurrajong Creek Pastoral (an invented example farm)</t>
  </si>
  <si>
    <t xml:space="preserve">GST rate</t>
  </si>
  <si>
    <t xml:space="preserve">Machine</t>
  </si>
  <si>
    <t xml:space="preserve">Make and model</t>
  </si>
  <si>
    <t xml:space="preserve">Year made</t>
  </si>
  <si>
    <t xml:space="preserve">Hours or km</t>
  </si>
  <si>
    <t xml:space="preserve">Purchase cost ($)</t>
  </si>
  <si>
    <t xml:space="preserve">Current value ($)</t>
  </si>
  <si>
    <t xml:space="preserve">Finance balance ($)</t>
  </si>
  <si>
    <t xml:space="preserve">Lender</t>
  </si>
  <si>
    <t xml:space="preserve">Annual repayment ($)</t>
  </si>
  <si>
    <t xml:space="preserve">Replace in (year ending 30 June)</t>
  </si>
  <si>
    <t xml:space="preserve">Est. replacement cost ($)</t>
  </si>
  <si>
    <t xml:space="preserve">Trade-in value ($)</t>
  </si>
  <si>
    <t xml:space="preserve">Net changeover cost ($)</t>
  </si>
  <si>
    <t xml:space="preserve">Main tractor (155 hp)</t>
  </si>
  <si>
    <t xml:space="preserve">Example make and model</t>
  </si>
  <si>
    <t xml:space="preserve">Financier name</t>
  </si>
  <si>
    <t xml:space="preserve">Hours or km: Hours</t>
  </si>
  <si>
    <t xml:space="preserve">Second tractor (90 hp)</t>
  </si>
  <si>
    <t xml:space="preserve">Farm ute 1</t>
  </si>
  <si>
    <t xml:space="preserve">Hours or km: km</t>
  </si>
  <si>
    <t xml:space="preserve">Farm ute 2</t>
  </si>
  <si>
    <t xml:space="preserve">Side by side vehicle</t>
  </si>
  <si>
    <t xml:space="preserve">Boomspray (24 m, towed)</t>
  </si>
  <si>
    <t xml:space="preserve">Mower conditioner and rake</t>
  </si>
  <si>
    <t xml:space="preserve">Sheep handler</t>
  </si>
  <si>
    <t xml:space="preserve">Livestock trailer</t>
  </si>
  <si>
    <t xml:space="preserve">Totals</t>
  </si>
  <si>
    <t xml:space="preserve">Replacement schedule</t>
  </si>
  <si>
    <t xml:space="preserve">Net changeover cost (replacement cost less trade-in) by financial year, AUD. Calculated from the Register sheet.</t>
  </si>
  <si>
    <t xml:space="preserve">Year ending 30 June</t>
  </si>
  <si>
    <t xml:space="preserve">Replace in</t>
  </si>
  <si>
    <t xml:space="preserve">Total in 10 years ($)</t>
  </si>
  <si>
    <t xml:space="preserve">Replacement cost (excl. GST)</t>
  </si>
  <si>
    <t xml:space="preserve">Less trade-ins</t>
  </si>
  <si>
    <t xml:space="preserve">Net changeover cost</t>
  </si>
  <si>
    <t xml:space="preserve">GST on net changeover</t>
  </si>
  <si>
    <t xml:space="preserve">Cash needed including GST</t>
  </si>
  <si>
    <t xml:space="preserve">Cumulative net changeover cost</t>
  </si>
  <si>
    <t xml:space="preserve">Check: machine rows total less net changeover total</t>
  </si>
  <si>
    <t xml:space="preserve">Should be zero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</si>
</sst>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%;\-0.0%;\-"/>
    <numFmt numFmtId="167" formatCode="#,##0;\-#,##0;\-"/>
    <numFmt numFmtId="168" formatCode="\$#,##0;&quot;-$&quot;#,##0;\-"/>
    <numFmt numFmtId="169" formatCode="\$#,##0;[RED]&quot;-$&quot;#,##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F5E4A"/>
      <name val="Arial"/>
      <family val="0"/>
      <charset val="1"/>
    </font>
    <font>
      <sz val="11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3F5E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F5E4A"/>
        <bgColor rgb="FF6B6B6B"/>
      </patternFill>
    </fill>
    <fill>
      <patternFill patternType="solid">
        <fgColor rgb="FFF7F5EE"/>
        <bgColor rgb="FFFFFFFF"/>
      </patternFill>
    </fill>
    <fill>
      <patternFill patternType="solid">
        <fgColor rgb="FFD9A93F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5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93F"/>
      <rgbColor rgb="FFFF6600"/>
      <rgbColor rgb="FF6B6B6B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F5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2514240</xdr:colOff>
      <xdr:row>1</xdr:row>
      <xdr:rowOff>676080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2514240" cy="676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59.2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6" customFormat="false" ht="15" hidden="false" customHeight="false" outlineLevel="0" collapsed="false">
      <c r="B6" s="3" t="s">
        <v>2</v>
      </c>
    </row>
    <row r="8" customFormat="false" ht="18" hidden="false" customHeight="true" outlineLevel="0" collapsed="false">
      <c r="B8" s="4" t="s">
        <v>3</v>
      </c>
    </row>
    <row r="9" customFormat="false" ht="42" hidden="false" customHeight="true" outlineLevel="0" collapsed="false">
      <c r="B9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27.75" hidden="false" customHeight="true" outlineLevel="0" collapsed="false">
      <c r="B12" s="5" t="s">
        <v>6</v>
      </c>
    </row>
    <row r="13" customFormat="false" ht="27.75" hidden="false" customHeight="true" outlineLevel="0" collapsed="false">
      <c r="B13" s="5" t="s">
        <v>7</v>
      </c>
    </row>
    <row r="14" customFormat="false" ht="27.75" hidden="false" customHeight="true" outlineLevel="0" collapsed="false">
      <c r="B14" s="5" t="s">
        <v>8</v>
      </c>
    </row>
    <row r="15" customFormat="false" ht="27.75" hidden="false" customHeight="true" outlineLevel="0" collapsed="false">
      <c r="B15" s="5" t="s">
        <v>9</v>
      </c>
    </row>
    <row r="16" customFormat="false" ht="13.5" hidden="false" customHeight="true" outlineLevel="0" collapsed="false">
      <c r="B16" s="5" t="s">
        <v>10</v>
      </c>
    </row>
    <row r="18" customFormat="false" ht="18" hidden="false" customHeight="true" outlineLevel="0" collapsed="false">
      <c r="B18" s="4" t="s">
        <v>11</v>
      </c>
    </row>
    <row r="19" customFormat="false" ht="13.5" hidden="false" customHeight="true" outlineLevel="0" collapsed="false">
      <c r="B19" s="5" t="s">
        <v>12</v>
      </c>
    </row>
    <row r="20" customFormat="false" ht="27.75" hidden="false" customHeight="true" outlineLevel="0" collapsed="false">
      <c r="B20" s="5" t="s">
        <v>13</v>
      </c>
    </row>
    <row r="21" customFormat="false" ht="13.5" hidden="false" customHeight="true" outlineLevel="0" collapsed="false">
      <c r="B21" s="5" t="s">
        <v>14</v>
      </c>
    </row>
    <row r="22" customFormat="false" ht="13.5" hidden="false" customHeight="true" outlineLevel="0" collapsed="false">
      <c r="B22" s="5" t="s">
        <v>15</v>
      </c>
    </row>
    <row r="24" customFormat="false" ht="18" hidden="false" customHeight="true" outlineLevel="0" collapsed="false">
      <c r="B24" s="4" t="s">
        <v>16</v>
      </c>
    </row>
    <row r="25" customFormat="false" ht="13.5" hidden="false" customHeight="true" outlineLevel="0" collapsed="false">
      <c r="B25" s="6" t="s">
        <v>17</v>
      </c>
    </row>
    <row r="26" customFormat="false" ht="13.5" hidden="false" customHeight="true" outlineLevel="0" collapsed="false">
      <c r="B26" s="5" t="s">
        <v>18</v>
      </c>
    </row>
    <row r="27" customFormat="false" ht="13.5" hidden="false" customHeight="true" outlineLevel="0" collapsed="false">
      <c r="B27" s="7" t="s">
        <v>19</v>
      </c>
    </row>
    <row r="28" customFormat="false" ht="13.5" hidden="false" customHeight="true" outlineLevel="0" collapsed="false">
      <c r="B28" s="5" t="s">
        <v>20</v>
      </c>
    </row>
    <row r="30" customFormat="false" ht="18" hidden="false" customHeight="true" outlineLevel="0" collapsed="false">
      <c r="B30" s="4" t="s">
        <v>21</v>
      </c>
    </row>
    <row r="31" customFormat="false" ht="13.5" hidden="false" customHeight="true" outlineLevel="0" collapsed="false">
      <c r="B31" s="5" t="s">
        <v>2</v>
      </c>
    </row>
    <row r="33" customFormat="false" ht="18" hidden="false" customHeight="true" outlineLevel="0" collapsed="false">
      <c r="B33" s="4" t="s">
        <v>22</v>
      </c>
    </row>
    <row r="34" customFormat="false" ht="27.75" hidden="false" customHeight="true" outlineLevel="0" collapsed="false">
      <c r="B34" s="8" t="s">
        <v>23</v>
      </c>
    </row>
    <row r="36" customFormat="false" ht="18" hidden="false" customHeight="true" outlineLevel="0" collapsed="false">
      <c r="B36" s="4" t="s">
        <v>24</v>
      </c>
    </row>
    <row r="37" customFormat="false" ht="27.75" hidden="false" customHeight="true" outlineLevel="0" collapsed="false">
      <c r="B37" s="9" t="s">
        <v>25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7" min="5" style="0" width="13"/>
    <col collapsed="false" customWidth="true" hidden="false" outlineLevel="0" max="8" min="8" style="0" width="18"/>
    <col collapsed="false" customWidth="true" hidden="false" outlineLevel="0" max="10" min="9" style="0" width="13"/>
    <col collapsed="false" customWidth="true" hidden="false" outlineLevel="0" max="11" min="11" style="0" width="14"/>
    <col collapsed="false" customWidth="true" hidden="false" outlineLevel="0" max="12" min="12" style="0" width="13"/>
    <col collapsed="false" customWidth="true" hidden="false" outlineLevel="0" max="13" min="13" style="0" width="14"/>
    <col collapsed="false" customWidth="true" hidden="false" outlineLevel="0" max="14" min="14" style="0" width="30"/>
  </cols>
  <sheetData>
    <row r="1" customFormat="false" ht="17.35" hidden="false" customHeight="false" outlineLevel="0" collapsed="false">
      <c r="A1" s="10" t="s">
        <v>26</v>
      </c>
    </row>
    <row r="2" customFormat="false" ht="15" hidden="false" customHeight="false" outlineLevel="0" collapsed="false">
      <c r="A2" s="3" t="s">
        <v>27</v>
      </c>
    </row>
    <row r="3" customFormat="false" ht="15" hidden="false" customHeight="false" outlineLevel="0" collapsed="false">
      <c r="A3" s="3" t="s">
        <v>28</v>
      </c>
    </row>
    <row r="4" customFormat="false" ht="15" hidden="false" customHeight="false" outlineLevel="0" collapsed="false">
      <c r="A4" s="11" t="s">
        <v>29</v>
      </c>
      <c r="B4" s="12" t="n">
        <v>2027</v>
      </c>
      <c r="C4" s="13" t="str">
        <f aca="false">(B4-1)&amp;"-"&amp;RIGHT(B4,2)</f>
        <v>2026-27</v>
      </c>
      <c r="D4" s="3" t="s">
        <v>30</v>
      </c>
    </row>
    <row r="5" customFormat="false" ht="15" hidden="false" customHeight="false" outlineLevel="0" collapsed="false">
      <c r="A5" s="11" t="s">
        <v>31</v>
      </c>
      <c r="B5" s="14" t="n">
        <v>0.1</v>
      </c>
    </row>
    <row r="7" customFormat="false" ht="43.5" hidden="false" customHeight="true" outlineLevel="0" collapsed="false">
      <c r="A7" s="15" t="s">
        <v>32</v>
      </c>
      <c r="B7" s="15" t="s">
        <v>33</v>
      </c>
      <c r="C7" s="15" t="s">
        <v>34</v>
      </c>
      <c r="D7" s="15" t="s">
        <v>35</v>
      </c>
      <c r="E7" s="15" t="s">
        <v>36</v>
      </c>
      <c r="F7" s="15" t="s">
        <v>37</v>
      </c>
      <c r="G7" s="15" t="s">
        <v>38</v>
      </c>
      <c r="H7" s="15" t="s">
        <v>39</v>
      </c>
      <c r="I7" s="15" t="s">
        <v>40</v>
      </c>
      <c r="J7" s="15" t="s">
        <v>41</v>
      </c>
      <c r="K7" s="15" t="s">
        <v>42</v>
      </c>
      <c r="L7" s="15" t="s">
        <v>43</v>
      </c>
      <c r="M7" s="15" t="s">
        <v>44</v>
      </c>
      <c r="N7" s="15" t="s">
        <v>11</v>
      </c>
    </row>
    <row r="8" customFormat="false" ht="15" hidden="false" customHeight="false" outlineLevel="0" collapsed="false">
      <c r="A8" s="16" t="s">
        <v>45</v>
      </c>
      <c r="B8" s="16" t="s">
        <v>46</v>
      </c>
      <c r="C8" s="17" t="n">
        <v>2018</v>
      </c>
      <c r="D8" s="18" t="n">
        <v>6400</v>
      </c>
      <c r="E8" s="19" t="n">
        <v>265000</v>
      </c>
      <c r="F8" s="19" t="n">
        <v>150000</v>
      </c>
      <c r="G8" s="19" t="n">
        <v>60000</v>
      </c>
      <c r="H8" s="16" t="s">
        <v>47</v>
      </c>
      <c r="I8" s="19" t="n">
        <v>28000</v>
      </c>
      <c r="J8" s="17" t="n">
        <v>2029</v>
      </c>
      <c r="K8" s="19" t="n">
        <v>320000</v>
      </c>
      <c r="L8" s="19" t="n">
        <v>140000</v>
      </c>
      <c r="M8" s="20" t="n">
        <f aca="false">N(K8)-N(L8)</f>
        <v>180000</v>
      </c>
      <c r="N8" s="16" t="s">
        <v>48</v>
      </c>
    </row>
    <row r="9" customFormat="false" ht="15" hidden="false" customHeight="false" outlineLevel="0" collapsed="false">
      <c r="A9" s="16" t="s">
        <v>49</v>
      </c>
      <c r="B9" s="16" t="s">
        <v>46</v>
      </c>
      <c r="C9" s="17" t="n">
        <v>2009</v>
      </c>
      <c r="D9" s="18" t="n">
        <v>9800</v>
      </c>
      <c r="E9" s="19" t="n">
        <v>95000</v>
      </c>
      <c r="F9" s="19" t="n">
        <v>40000</v>
      </c>
      <c r="G9" s="19"/>
      <c r="H9" s="16"/>
      <c r="I9" s="19"/>
      <c r="J9" s="17" t="n">
        <v>2031</v>
      </c>
      <c r="K9" s="19" t="n">
        <v>160000</v>
      </c>
      <c r="L9" s="19" t="n">
        <v>35000</v>
      </c>
      <c r="M9" s="20" t="n">
        <f aca="false">N(K9)-N(L9)</f>
        <v>125000</v>
      </c>
      <c r="N9" s="16" t="s">
        <v>48</v>
      </c>
    </row>
    <row r="10" customFormat="false" ht="15" hidden="false" customHeight="false" outlineLevel="0" collapsed="false">
      <c r="A10" s="16" t="s">
        <v>50</v>
      </c>
      <c r="B10" s="16" t="s">
        <v>46</v>
      </c>
      <c r="C10" s="17" t="n">
        <v>2021</v>
      </c>
      <c r="D10" s="18" t="n">
        <v>145000</v>
      </c>
      <c r="E10" s="19" t="n">
        <v>62000</v>
      </c>
      <c r="F10" s="19" t="n">
        <v>35000</v>
      </c>
      <c r="G10" s="19" t="n">
        <v>18000</v>
      </c>
      <c r="H10" s="16" t="s">
        <v>47</v>
      </c>
      <c r="I10" s="19" t="n">
        <v>9600</v>
      </c>
      <c r="J10" s="17" t="n">
        <v>2028</v>
      </c>
      <c r="K10" s="19" t="n">
        <v>68000</v>
      </c>
      <c r="L10" s="19" t="n">
        <v>28000</v>
      </c>
      <c r="M10" s="20" t="n">
        <f aca="false">N(K10)-N(L10)</f>
        <v>40000</v>
      </c>
      <c r="N10" s="16" t="s">
        <v>51</v>
      </c>
    </row>
    <row r="11" customFormat="false" ht="15" hidden="false" customHeight="false" outlineLevel="0" collapsed="false">
      <c r="A11" s="16" t="s">
        <v>52</v>
      </c>
      <c r="B11" s="16" t="s">
        <v>46</v>
      </c>
      <c r="C11" s="17" t="n">
        <v>2016</v>
      </c>
      <c r="D11" s="18" t="n">
        <v>230000</v>
      </c>
      <c r="E11" s="19" t="n">
        <v>55000</v>
      </c>
      <c r="F11" s="19" t="n">
        <v>15000</v>
      </c>
      <c r="G11" s="19"/>
      <c r="H11" s="16"/>
      <c r="I11" s="19"/>
      <c r="J11" s="17" t="n">
        <v>2027</v>
      </c>
      <c r="K11" s="19" t="n">
        <v>66000</v>
      </c>
      <c r="L11" s="19" t="n">
        <v>14000</v>
      </c>
      <c r="M11" s="20" t="n">
        <f aca="false">N(K11)-N(L11)</f>
        <v>52000</v>
      </c>
      <c r="N11" s="16" t="s">
        <v>51</v>
      </c>
    </row>
    <row r="12" customFormat="false" ht="15" hidden="false" customHeight="false" outlineLevel="0" collapsed="false">
      <c r="A12" s="16" t="s">
        <v>53</v>
      </c>
      <c r="B12" s="16" t="s">
        <v>46</v>
      </c>
      <c r="C12" s="17" t="n">
        <v>2022</v>
      </c>
      <c r="D12" s="18" t="n">
        <v>2100</v>
      </c>
      <c r="E12" s="19" t="n">
        <v>28000</v>
      </c>
      <c r="F12" s="19" t="n">
        <v>18000</v>
      </c>
      <c r="G12" s="19"/>
      <c r="H12" s="16"/>
      <c r="I12" s="19"/>
      <c r="J12" s="17" t="n">
        <v>2030</v>
      </c>
      <c r="K12" s="19" t="n">
        <v>32000</v>
      </c>
      <c r="L12" s="19" t="n">
        <v>12000</v>
      </c>
      <c r="M12" s="20" t="n">
        <f aca="false">N(K12)-N(L12)</f>
        <v>20000</v>
      </c>
      <c r="N12" s="16" t="s">
        <v>48</v>
      </c>
    </row>
    <row r="13" customFormat="false" ht="15" hidden="false" customHeight="false" outlineLevel="0" collapsed="false">
      <c r="A13" s="16" t="s">
        <v>54</v>
      </c>
      <c r="B13" s="16" t="s">
        <v>46</v>
      </c>
      <c r="C13" s="17" t="n">
        <v>2015</v>
      </c>
      <c r="D13" s="18"/>
      <c r="E13" s="19" t="n">
        <v>70000</v>
      </c>
      <c r="F13" s="19" t="n">
        <v>30000</v>
      </c>
      <c r="G13" s="19"/>
      <c r="H13" s="16"/>
      <c r="I13" s="19"/>
      <c r="J13" s="17" t="n">
        <v>2033</v>
      </c>
      <c r="K13" s="19" t="n">
        <v>85000</v>
      </c>
      <c r="L13" s="19" t="n">
        <v>20000</v>
      </c>
      <c r="M13" s="20" t="n">
        <f aca="false">N(K13)-N(L13)</f>
        <v>65000</v>
      </c>
      <c r="N13" s="16"/>
    </row>
    <row r="14" customFormat="false" ht="15" hidden="false" customHeight="false" outlineLevel="0" collapsed="false">
      <c r="A14" s="16" t="s">
        <v>55</v>
      </c>
      <c r="B14" s="16" t="s">
        <v>46</v>
      </c>
      <c r="C14" s="17" t="n">
        <v>2012</v>
      </c>
      <c r="D14" s="18"/>
      <c r="E14" s="19" t="n">
        <v>60000</v>
      </c>
      <c r="F14" s="19" t="n">
        <v>18000</v>
      </c>
      <c r="G14" s="19"/>
      <c r="H14" s="16"/>
      <c r="I14" s="19"/>
      <c r="J14" s="17" t="n">
        <v>2034</v>
      </c>
      <c r="K14" s="19" t="n">
        <v>75000</v>
      </c>
      <c r="L14" s="19" t="n">
        <v>15000</v>
      </c>
      <c r="M14" s="20" t="n">
        <f aca="false">N(K14)-N(L14)</f>
        <v>60000</v>
      </c>
      <c r="N14" s="16"/>
    </row>
    <row r="15" customFormat="false" ht="15" hidden="false" customHeight="false" outlineLevel="0" collapsed="false">
      <c r="A15" s="16" t="s">
        <v>56</v>
      </c>
      <c r="B15" s="16" t="s">
        <v>46</v>
      </c>
      <c r="C15" s="17" t="n">
        <v>2017</v>
      </c>
      <c r="D15" s="18"/>
      <c r="E15" s="19" t="n">
        <v>24000</v>
      </c>
      <c r="F15" s="19" t="n">
        <v>12000</v>
      </c>
      <c r="G15" s="19"/>
      <c r="H15" s="16"/>
      <c r="I15" s="19"/>
      <c r="J15" s="17" t="n">
        <v>2032</v>
      </c>
      <c r="K15" s="19" t="n">
        <v>28000</v>
      </c>
      <c r="L15" s="19" t="n">
        <v>4000</v>
      </c>
      <c r="M15" s="20" t="n">
        <f aca="false">N(K15)-N(L15)</f>
        <v>24000</v>
      </c>
      <c r="N15" s="16"/>
    </row>
    <row r="16" customFormat="false" ht="15" hidden="false" customHeight="false" outlineLevel="0" collapsed="false">
      <c r="A16" s="16" t="s">
        <v>57</v>
      </c>
      <c r="B16" s="16" t="s">
        <v>46</v>
      </c>
      <c r="C16" s="17" t="n">
        <v>2019</v>
      </c>
      <c r="D16" s="18"/>
      <c r="E16" s="19" t="n">
        <v>22000</v>
      </c>
      <c r="F16" s="19" t="n">
        <v>14000</v>
      </c>
      <c r="G16" s="19"/>
      <c r="H16" s="16"/>
      <c r="I16" s="19"/>
      <c r="J16" s="17" t="n">
        <v>2036</v>
      </c>
      <c r="K16" s="19" t="n">
        <v>30000</v>
      </c>
      <c r="L16" s="19" t="n">
        <v>8000</v>
      </c>
      <c r="M16" s="20" t="n">
        <f aca="false">N(K16)-N(L16)</f>
        <v>22000</v>
      </c>
      <c r="N16" s="16"/>
    </row>
    <row r="17" customFormat="false" ht="15" hidden="false" customHeight="false" outlineLevel="0" collapsed="false">
      <c r="A17" s="16"/>
      <c r="B17" s="16"/>
      <c r="C17" s="17"/>
      <c r="D17" s="18"/>
      <c r="E17" s="19"/>
      <c r="F17" s="19"/>
      <c r="G17" s="19"/>
      <c r="H17" s="16"/>
      <c r="I17" s="19"/>
      <c r="J17" s="17"/>
      <c r="K17" s="19"/>
      <c r="L17" s="19"/>
      <c r="M17" s="20" t="n">
        <f aca="false">N(K17)-N(L17)</f>
        <v>0</v>
      </c>
      <c r="N17" s="16"/>
    </row>
    <row r="18" customFormat="false" ht="15" hidden="false" customHeight="false" outlineLevel="0" collapsed="false">
      <c r="A18" s="16"/>
      <c r="B18" s="16"/>
      <c r="C18" s="17"/>
      <c r="D18" s="18"/>
      <c r="E18" s="19"/>
      <c r="F18" s="19"/>
      <c r="G18" s="19"/>
      <c r="H18" s="16"/>
      <c r="I18" s="19"/>
      <c r="J18" s="17"/>
      <c r="K18" s="19"/>
      <c r="L18" s="19"/>
      <c r="M18" s="20" t="n">
        <f aca="false">N(K18)-N(L18)</f>
        <v>0</v>
      </c>
      <c r="N18" s="16"/>
    </row>
    <row r="19" customFormat="false" ht="15" hidden="false" customHeight="false" outlineLevel="0" collapsed="false">
      <c r="A19" s="16"/>
      <c r="B19" s="16"/>
      <c r="C19" s="17"/>
      <c r="D19" s="18"/>
      <c r="E19" s="19"/>
      <c r="F19" s="19"/>
      <c r="G19" s="19"/>
      <c r="H19" s="16"/>
      <c r="I19" s="19"/>
      <c r="J19" s="17"/>
      <c r="K19" s="19"/>
      <c r="L19" s="19"/>
      <c r="M19" s="20" t="n">
        <f aca="false">N(K19)-N(L19)</f>
        <v>0</v>
      </c>
      <c r="N19" s="16"/>
    </row>
    <row r="20" customFormat="false" ht="15" hidden="false" customHeight="false" outlineLevel="0" collapsed="false">
      <c r="A20" s="16"/>
      <c r="B20" s="16"/>
      <c r="C20" s="17"/>
      <c r="D20" s="18"/>
      <c r="E20" s="19"/>
      <c r="F20" s="19"/>
      <c r="G20" s="19"/>
      <c r="H20" s="16"/>
      <c r="I20" s="19"/>
      <c r="J20" s="17"/>
      <c r="K20" s="19"/>
      <c r="L20" s="19"/>
      <c r="M20" s="20" t="n">
        <f aca="false">N(K20)-N(L20)</f>
        <v>0</v>
      </c>
      <c r="N20" s="16"/>
    </row>
    <row r="21" customFormat="false" ht="15" hidden="false" customHeight="false" outlineLevel="0" collapsed="false">
      <c r="A21" s="16"/>
      <c r="B21" s="16"/>
      <c r="C21" s="17"/>
      <c r="D21" s="18"/>
      <c r="E21" s="19"/>
      <c r="F21" s="19"/>
      <c r="G21" s="19"/>
      <c r="H21" s="16"/>
      <c r="I21" s="19"/>
      <c r="J21" s="17"/>
      <c r="K21" s="19"/>
      <c r="L21" s="19"/>
      <c r="M21" s="20" t="n">
        <f aca="false">N(K21)-N(L21)</f>
        <v>0</v>
      </c>
      <c r="N21" s="16"/>
    </row>
    <row r="22" customFormat="false" ht="15" hidden="false" customHeight="false" outlineLevel="0" collapsed="false">
      <c r="A22" s="16"/>
      <c r="B22" s="16"/>
      <c r="C22" s="17"/>
      <c r="D22" s="18"/>
      <c r="E22" s="19"/>
      <c r="F22" s="19"/>
      <c r="G22" s="19"/>
      <c r="H22" s="16"/>
      <c r="I22" s="19"/>
      <c r="J22" s="17"/>
      <c r="K22" s="19"/>
      <c r="L22" s="19"/>
      <c r="M22" s="20" t="n">
        <f aca="false">N(K22)-N(L22)</f>
        <v>0</v>
      </c>
      <c r="N22" s="16"/>
    </row>
    <row r="23" customFormat="false" ht="15" hidden="false" customHeight="false" outlineLevel="0" collapsed="false">
      <c r="A23" s="16"/>
      <c r="B23" s="16"/>
      <c r="C23" s="17"/>
      <c r="D23" s="18"/>
      <c r="E23" s="19"/>
      <c r="F23" s="19"/>
      <c r="G23" s="19"/>
      <c r="H23" s="16"/>
      <c r="I23" s="19"/>
      <c r="J23" s="17"/>
      <c r="K23" s="19"/>
      <c r="L23" s="19"/>
      <c r="M23" s="20" t="n">
        <f aca="false">N(K23)-N(L23)</f>
        <v>0</v>
      </c>
      <c r="N23" s="16"/>
    </row>
    <row r="24" customFormat="false" ht="15" hidden="false" customHeight="false" outlineLevel="0" collapsed="false">
      <c r="A24" s="16"/>
      <c r="B24" s="16"/>
      <c r="C24" s="17"/>
      <c r="D24" s="18"/>
      <c r="E24" s="19"/>
      <c r="F24" s="19"/>
      <c r="G24" s="19"/>
      <c r="H24" s="16"/>
      <c r="I24" s="19"/>
      <c r="J24" s="17"/>
      <c r="K24" s="19"/>
      <c r="L24" s="19"/>
      <c r="M24" s="20" t="n">
        <f aca="false">N(K24)-N(L24)</f>
        <v>0</v>
      </c>
      <c r="N24" s="16"/>
    </row>
    <row r="25" customFormat="false" ht="15" hidden="false" customHeight="false" outlineLevel="0" collapsed="false">
      <c r="A25" s="16"/>
      <c r="B25" s="16"/>
      <c r="C25" s="17"/>
      <c r="D25" s="18"/>
      <c r="E25" s="19"/>
      <c r="F25" s="19"/>
      <c r="G25" s="19"/>
      <c r="H25" s="16"/>
      <c r="I25" s="19"/>
      <c r="J25" s="17"/>
      <c r="K25" s="19"/>
      <c r="L25" s="19"/>
      <c r="M25" s="20" t="n">
        <f aca="false">N(K25)-N(L25)</f>
        <v>0</v>
      </c>
      <c r="N25" s="16"/>
    </row>
    <row r="26" customFormat="false" ht="15" hidden="false" customHeight="false" outlineLevel="0" collapsed="false">
      <c r="A26" s="16"/>
      <c r="B26" s="16"/>
      <c r="C26" s="17"/>
      <c r="D26" s="18"/>
      <c r="E26" s="19"/>
      <c r="F26" s="19"/>
      <c r="G26" s="19"/>
      <c r="H26" s="16"/>
      <c r="I26" s="19"/>
      <c r="J26" s="17"/>
      <c r="K26" s="19"/>
      <c r="L26" s="19"/>
      <c r="M26" s="20" t="n">
        <f aca="false">N(K26)-N(L26)</f>
        <v>0</v>
      </c>
      <c r="N26" s="16"/>
    </row>
    <row r="27" customFormat="false" ht="15" hidden="false" customHeight="false" outlineLevel="0" collapsed="false">
      <c r="A27" s="16"/>
      <c r="B27" s="16"/>
      <c r="C27" s="17"/>
      <c r="D27" s="18"/>
      <c r="E27" s="19"/>
      <c r="F27" s="19"/>
      <c r="G27" s="19"/>
      <c r="H27" s="16"/>
      <c r="I27" s="19"/>
      <c r="J27" s="17"/>
      <c r="K27" s="19"/>
      <c r="L27" s="19"/>
      <c r="M27" s="20" t="n">
        <f aca="false">N(K27)-N(L27)</f>
        <v>0</v>
      </c>
      <c r="N27" s="16"/>
    </row>
    <row r="28" customFormat="false" ht="15" hidden="false" customHeight="false" outlineLevel="0" collapsed="false">
      <c r="A28" s="16"/>
      <c r="B28" s="16"/>
      <c r="C28" s="17"/>
      <c r="D28" s="18"/>
      <c r="E28" s="19"/>
      <c r="F28" s="19"/>
      <c r="G28" s="19"/>
      <c r="H28" s="16"/>
      <c r="I28" s="19"/>
      <c r="J28" s="17"/>
      <c r="K28" s="19"/>
      <c r="L28" s="19"/>
      <c r="M28" s="20" t="n">
        <f aca="false">N(K28)-N(L28)</f>
        <v>0</v>
      </c>
      <c r="N28" s="16"/>
    </row>
    <row r="29" customFormat="false" ht="15" hidden="false" customHeight="false" outlineLevel="0" collapsed="false">
      <c r="A29" s="16"/>
      <c r="B29" s="16"/>
      <c r="C29" s="17"/>
      <c r="D29" s="18"/>
      <c r="E29" s="19"/>
      <c r="F29" s="19"/>
      <c r="G29" s="19"/>
      <c r="H29" s="16"/>
      <c r="I29" s="19"/>
      <c r="J29" s="17"/>
      <c r="K29" s="19"/>
      <c r="L29" s="19"/>
      <c r="M29" s="20" t="n">
        <f aca="false">N(K29)-N(L29)</f>
        <v>0</v>
      </c>
      <c r="N29" s="16"/>
    </row>
    <row r="30" customFormat="false" ht="15" hidden="false" customHeight="false" outlineLevel="0" collapsed="false">
      <c r="A30" s="16"/>
      <c r="B30" s="16"/>
      <c r="C30" s="17"/>
      <c r="D30" s="18"/>
      <c r="E30" s="19"/>
      <c r="F30" s="19"/>
      <c r="G30" s="19"/>
      <c r="H30" s="16"/>
      <c r="I30" s="19"/>
      <c r="J30" s="17"/>
      <c r="K30" s="19"/>
      <c r="L30" s="19"/>
      <c r="M30" s="20" t="n">
        <f aca="false">N(K30)-N(L30)</f>
        <v>0</v>
      </c>
      <c r="N30" s="16"/>
    </row>
    <row r="31" customFormat="false" ht="15" hidden="false" customHeight="false" outlineLevel="0" collapsed="false">
      <c r="A31" s="16"/>
      <c r="B31" s="16"/>
      <c r="C31" s="17"/>
      <c r="D31" s="18"/>
      <c r="E31" s="19"/>
      <c r="F31" s="19"/>
      <c r="G31" s="19"/>
      <c r="H31" s="16"/>
      <c r="I31" s="19"/>
      <c r="J31" s="17"/>
      <c r="K31" s="19"/>
      <c r="L31" s="19"/>
      <c r="M31" s="20" t="n">
        <f aca="false">N(K31)-N(L31)</f>
        <v>0</v>
      </c>
      <c r="N31" s="16"/>
    </row>
    <row r="32" customFormat="false" ht="15" hidden="false" customHeight="false" outlineLevel="0" collapsed="false">
      <c r="A32" s="16"/>
      <c r="B32" s="16"/>
      <c r="C32" s="17"/>
      <c r="D32" s="18"/>
      <c r="E32" s="19"/>
      <c r="F32" s="19"/>
      <c r="G32" s="19"/>
      <c r="H32" s="16"/>
      <c r="I32" s="19"/>
      <c r="J32" s="17"/>
      <c r="K32" s="19"/>
      <c r="L32" s="19"/>
      <c r="M32" s="20" t="n">
        <f aca="false">N(K32)-N(L32)</f>
        <v>0</v>
      </c>
      <c r="N32" s="16"/>
    </row>
    <row r="33" customFormat="false" ht="15" hidden="false" customHeight="false" outlineLevel="0" collapsed="false">
      <c r="A33" s="21" t="s">
        <v>58</v>
      </c>
      <c r="B33" s="21"/>
      <c r="C33" s="21"/>
      <c r="D33" s="21"/>
      <c r="E33" s="22" t="n">
        <f aca="false">SUM(E8:E32)</f>
        <v>681000</v>
      </c>
      <c r="F33" s="22" t="n">
        <f aca="false">SUM(F8:F32)</f>
        <v>332000</v>
      </c>
      <c r="G33" s="22" t="n">
        <f aca="false">SUM(G8:G32)</f>
        <v>78000</v>
      </c>
      <c r="H33" s="21"/>
      <c r="I33" s="22" t="n">
        <f aca="false">SUM(I8:I32)</f>
        <v>37600</v>
      </c>
      <c r="J33" s="21"/>
      <c r="K33" s="22" t="n">
        <f aca="false">SUM(K8:K32)</f>
        <v>864000</v>
      </c>
      <c r="L33" s="22" t="n">
        <f aca="false">SUM(L8:L32)</f>
        <v>276000</v>
      </c>
      <c r="M33" s="22" t="n">
        <f aca="false">SUM(M8:M32)</f>
        <v>588000</v>
      </c>
      <c r="N33" s="21"/>
    </row>
  </sheetData>
  <dataValidations count="1">
    <dataValidation allowBlank="true" error="Enter a year ending 30 June, for example 2029." errorStyle="stop" operator="between" showDropDown="false" showErrorMessage="false" showInputMessage="false" sqref="J8:J32" type="whole">
      <formula1>2000</formula1>
      <formula2>2100</formula2>
    </dataValidation>
  </dataValidations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2" min="2" style="0" width="12"/>
    <col collapsed="false" customWidth="true" hidden="false" outlineLevel="0" max="13" min="13" style="0" width="14"/>
  </cols>
  <sheetData>
    <row r="1" customFormat="false" ht="17.35" hidden="false" customHeight="false" outlineLevel="0" collapsed="false">
      <c r="A1" s="10" t="s">
        <v>59</v>
      </c>
    </row>
    <row r="2" customFormat="false" ht="15" hidden="false" customHeight="false" outlineLevel="0" collapsed="false">
      <c r="A2" s="3" t="s">
        <v>60</v>
      </c>
    </row>
    <row r="4" customFormat="false" ht="15" hidden="false" customHeight="false" outlineLevel="0" collapsed="false">
      <c r="A4" s="3" t="s">
        <v>61</v>
      </c>
      <c r="C4" s="23" t="n">
        <f aca="false">Register!$B$4</f>
        <v>2027</v>
      </c>
      <c r="D4" s="23" t="n">
        <f aca="false">C4+1</f>
        <v>2028</v>
      </c>
      <c r="E4" s="23" t="n">
        <f aca="false">D4+1</f>
        <v>2029</v>
      </c>
      <c r="F4" s="23" t="n">
        <f aca="false">E4+1</f>
        <v>2030</v>
      </c>
      <c r="G4" s="23" t="n">
        <f aca="false">F4+1</f>
        <v>2031</v>
      </c>
      <c r="H4" s="23" t="n">
        <f aca="false">G4+1</f>
        <v>2032</v>
      </c>
      <c r="I4" s="23" t="n">
        <f aca="false">H4+1</f>
        <v>2033</v>
      </c>
      <c r="J4" s="23" t="n">
        <f aca="false">I4+1</f>
        <v>2034</v>
      </c>
      <c r="K4" s="23" t="n">
        <f aca="false">J4+1</f>
        <v>2035</v>
      </c>
      <c r="L4" s="23" t="n">
        <f aca="false">K4+1</f>
        <v>2036</v>
      </c>
    </row>
    <row r="5" customFormat="false" ht="30" hidden="false" customHeight="true" outlineLevel="0" collapsed="false">
      <c r="A5" s="24" t="s">
        <v>32</v>
      </c>
      <c r="B5" s="15" t="s">
        <v>62</v>
      </c>
      <c r="C5" s="15" t="str">
        <f aca="false">(C4-1)&amp;"-"&amp;RIGHT(C4,2)</f>
        <v>2026-27</v>
      </c>
      <c r="D5" s="15" t="str">
        <f aca="false">(D4-1)&amp;"-"&amp;RIGHT(D4,2)</f>
        <v>2027-28</v>
      </c>
      <c r="E5" s="15" t="str">
        <f aca="false">(E4-1)&amp;"-"&amp;RIGHT(E4,2)</f>
        <v>2028-29</v>
      </c>
      <c r="F5" s="15" t="str">
        <f aca="false">(F4-1)&amp;"-"&amp;RIGHT(F4,2)</f>
        <v>2029-30</v>
      </c>
      <c r="G5" s="15" t="str">
        <f aca="false">(G4-1)&amp;"-"&amp;RIGHT(G4,2)</f>
        <v>2030-31</v>
      </c>
      <c r="H5" s="15" t="str">
        <f aca="false">(H4-1)&amp;"-"&amp;RIGHT(H4,2)</f>
        <v>2031-32</v>
      </c>
      <c r="I5" s="15" t="str">
        <f aca="false">(I4-1)&amp;"-"&amp;RIGHT(I4,2)</f>
        <v>2032-33</v>
      </c>
      <c r="J5" s="15" t="str">
        <f aca="false">(J4-1)&amp;"-"&amp;RIGHT(J4,2)</f>
        <v>2033-34</v>
      </c>
      <c r="K5" s="15" t="str">
        <f aca="false">(K4-1)&amp;"-"&amp;RIGHT(K4,2)</f>
        <v>2034-35</v>
      </c>
      <c r="L5" s="15" t="str">
        <f aca="false">(L4-1)&amp;"-"&amp;RIGHT(L4,2)</f>
        <v>2035-36</v>
      </c>
      <c r="M5" s="15" t="s">
        <v>63</v>
      </c>
    </row>
    <row r="6" customFormat="false" ht="15" hidden="false" customHeight="false" outlineLevel="0" collapsed="false">
      <c r="A6" s="13" t="str">
        <f aca="false">IF(Register!A8="","",Register!A8)</f>
        <v>Main tractor (155 hp)</v>
      </c>
      <c r="B6" s="13" t="str">
        <f aca="false">IF(Register!J8="","",(Register!J8-1)&amp;"-"&amp;RIGHT(Register!J8,2))</f>
        <v>2028-29</v>
      </c>
      <c r="C6" s="20" t="n">
        <f aca="false">IF(N(Register!$J8)=C$4,Register!$M8,0)</f>
        <v>0</v>
      </c>
      <c r="D6" s="20" t="n">
        <f aca="false">IF(N(Register!$J8)=D$4,Register!$M8,0)</f>
        <v>0</v>
      </c>
      <c r="E6" s="20" t="n">
        <f aca="false">IF(N(Register!$J8)=E$4,Register!$M8,0)</f>
        <v>180000</v>
      </c>
      <c r="F6" s="20" t="n">
        <f aca="false">IF(N(Register!$J8)=F$4,Register!$M8,0)</f>
        <v>0</v>
      </c>
      <c r="G6" s="20" t="n">
        <f aca="false">IF(N(Register!$J8)=G$4,Register!$M8,0)</f>
        <v>0</v>
      </c>
      <c r="H6" s="20" t="n">
        <f aca="false">IF(N(Register!$J8)=H$4,Register!$M8,0)</f>
        <v>0</v>
      </c>
      <c r="I6" s="20" t="n">
        <f aca="false">IF(N(Register!$J8)=I$4,Register!$M8,0)</f>
        <v>0</v>
      </c>
      <c r="J6" s="20" t="n">
        <f aca="false">IF(N(Register!$J8)=J$4,Register!$M8,0)</f>
        <v>0</v>
      </c>
      <c r="K6" s="20" t="n">
        <f aca="false">IF(N(Register!$J8)=K$4,Register!$M8,0)</f>
        <v>0</v>
      </c>
      <c r="L6" s="20" t="n">
        <f aca="false">IF(N(Register!$J8)=L$4,Register!$M8,0)</f>
        <v>0</v>
      </c>
      <c r="M6" s="20" t="n">
        <f aca="false">SUM(C6:L6)</f>
        <v>180000</v>
      </c>
    </row>
    <row r="7" customFormat="false" ht="15" hidden="false" customHeight="false" outlineLevel="0" collapsed="false">
      <c r="A7" s="13" t="str">
        <f aca="false">IF(Register!A9="","",Register!A9)</f>
        <v>Second tractor (90 hp)</v>
      </c>
      <c r="B7" s="13" t="str">
        <f aca="false">IF(Register!J9="","",(Register!J9-1)&amp;"-"&amp;RIGHT(Register!J9,2))</f>
        <v>2030-31</v>
      </c>
      <c r="C7" s="20" t="n">
        <f aca="false">IF(N(Register!$J9)=C$4,Register!$M9,0)</f>
        <v>0</v>
      </c>
      <c r="D7" s="20" t="n">
        <f aca="false">IF(N(Register!$J9)=D$4,Register!$M9,0)</f>
        <v>0</v>
      </c>
      <c r="E7" s="20" t="n">
        <f aca="false">IF(N(Register!$J9)=E$4,Register!$M9,0)</f>
        <v>0</v>
      </c>
      <c r="F7" s="20" t="n">
        <f aca="false">IF(N(Register!$J9)=F$4,Register!$M9,0)</f>
        <v>0</v>
      </c>
      <c r="G7" s="20" t="n">
        <f aca="false">IF(N(Register!$J9)=G$4,Register!$M9,0)</f>
        <v>125000</v>
      </c>
      <c r="H7" s="20" t="n">
        <f aca="false">IF(N(Register!$J9)=H$4,Register!$M9,0)</f>
        <v>0</v>
      </c>
      <c r="I7" s="20" t="n">
        <f aca="false">IF(N(Register!$J9)=I$4,Register!$M9,0)</f>
        <v>0</v>
      </c>
      <c r="J7" s="20" t="n">
        <f aca="false">IF(N(Register!$J9)=J$4,Register!$M9,0)</f>
        <v>0</v>
      </c>
      <c r="K7" s="20" t="n">
        <f aca="false">IF(N(Register!$J9)=K$4,Register!$M9,0)</f>
        <v>0</v>
      </c>
      <c r="L7" s="20" t="n">
        <f aca="false">IF(N(Register!$J9)=L$4,Register!$M9,0)</f>
        <v>0</v>
      </c>
      <c r="M7" s="20" t="n">
        <f aca="false">SUM(C7:L7)</f>
        <v>125000</v>
      </c>
    </row>
    <row r="8" customFormat="false" ht="15" hidden="false" customHeight="false" outlineLevel="0" collapsed="false">
      <c r="A8" s="13" t="str">
        <f aca="false">IF(Register!A10="","",Register!A10)</f>
        <v>Farm ute 1</v>
      </c>
      <c r="B8" s="13" t="str">
        <f aca="false">IF(Register!J10="","",(Register!J10-1)&amp;"-"&amp;RIGHT(Register!J10,2))</f>
        <v>2027-28</v>
      </c>
      <c r="C8" s="20" t="n">
        <f aca="false">IF(N(Register!$J10)=C$4,Register!$M10,0)</f>
        <v>0</v>
      </c>
      <c r="D8" s="20" t="n">
        <f aca="false">IF(N(Register!$J10)=D$4,Register!$M10,0)</f>
        <v>40000</v>
      </c>
      <c r="E8" s="20" t="n">
        <f aca="false">IF(N(Register!$J10)=E$4,Register!$M10,0)</f>
        <v>0</v>
      </c>
      <c r="F8" s="20" t="n">
        <f aca="false">IF(N(Register!$J10)=F$4,Register!$M10,0)</f>
        <v>0</v>
      </c>
      <c r="G8" s="20" t="n">
        <f aca="false">IF(N(Register!$J10)=G$4,Register!$M10,0)</f>
        <v>0</v>
      </c>
      <c r="H8" s="20" t="n">
        <f aca="false">IF(N(Register!$J10)=H$4,Register!$M10,0)</f>
        <v>0</v>
      </c>
      <c r="I8" s="20" t="n">
        <f aca="false">IF(N(Register!$J10)=I$4,Register!$M10,0)</f>
        <v>0</v>
      </c>
      <c r="J8" s="20" t="n">
        <f aca="false">IF(N(Register!$J10)=J$4,Register!$M10,0)</f>
        <v>0</v>
      </c>
      <c r="K8" s="20" t="n">
        <f aca="false">IF(N(Register!$J10)=K$4,Register!$M10,0)</f>
        <v>0</v>
      </c>
      <c r="L8" s="20" t="n">
        <f aca="false">IF(N(Register!$J10)=L$4,Register!$M10,0)</f>
        <v>0</v>
      </c>
      <c r="M8" s="20" t="n">
        <f aca="false">SUM(C8:L8)</f>
        <v>40000</v>
      </c>
    </row>
    <row r="9" customFormat="false" ht="15" hidden="false" customHeight="false" outlineLevel="0" collapsed="false">
      <c r="A9" s="13" t="str">
        <f aca="false">IF(Register!A11="","",Register!A11)</f>
        <v>Farm ute 2</v>
      </c>
      <c r="B9" s="13" t="str">
        <f aca="false">IF(Register!J11="","",(Register!J11-1)&amp;"-"&amp;RIGHT(Register!J11,2))</f>
        <v>2026-27</v>
      </c>
      <c r="C9" s="20" t="n">
        <f aca="false">IF(N(Register!$J11)=C$4,Register!$M11,0)</f>
        <v>52000</v>
      </c>
      <c r="D9" s="20" t="n">
        <f aca="false">IF(N(Register!$J11)=D$4,Register!$M11,0)</f>
        <v>0</v>
      </c>
      <c r="E9" s="20" t="n">
        <f aca="false">IF(N(Register!$J11)=E$4,Register!$M11,0)</f>
        <v>0</v>
      </c>
      <c r="F9" s="20" t="n">
        <f aca="false">IF(N(Register!$J11)=F$4,Register!$M11,0)</f>
        <v>0</v>
      </c>
      <c r="G9" s="20" t="n">
        <f aca="false">IF(N(Register!$J11)=G$4,Register!$M11,0)</f>
        <v>0</v>
      </c>
      <c r="H9" s="20" t="n">
        <f aca="false">IF(N(Register!$J11)=H$4,Register!$M11,0)</f>
        <v>0</v>
      </c>
      <c r="I9" s="20" t="n">
        <f aca="false">IF(N(Register!$J11)=I$4,Register!$M11,0)</f>
        <v>0</v>
      </c>
      <c r="J9" s="20" t="n">
        <f aca="false">IF(N(Register!$J11)=J$4,Register!$M11,0)</f>
        <v>0</v>
      </c>
      <c r="K9" s="20" t="n">
        <f aca="false">IF(N(Register!$J11)=K$4,Register!$M11,0)</f>
        <v>0</v>
      </c>
      <c r="L9" s="20" t="n">
        <f aca="false">IF(N(Register!$J11)=L$4,Register!$M11,0)</f>
        <v>0</v>
      </c>
      <c r="M9" s="20" t="n">
        <f aca="false">SUM(C9:L9)</f>
        <v>52000</v>
      </c>
    </row>
    <row r="10" customFormat="false" ht="15" hidden="false" customHeight="false" outlineLevel="0" collapsed="false">
      <c r="A10" s="13" t="str">
        <f aca="false">IF(Register!A12="","",Register!A12)</f>
        <v>Side by side vehicle</v>
      </c>
      <c r="B10" s="13" t="str">
        <f aca="false">IF(Register!J12="","",(Register!J12-1)&amp;"-"&amp;RIGHT(Register!J12,2))</f>
        <v>2029-30</v>
      </c>
      <c r="C10" s="20" t="n">
        <f aca="false">IF(N(Register!$J12)=C$4,Register!$M12,0)</f>
        <v>0</v>
      </c>
      <c r="D10" s="20" t="n">
        <f aca="false">IF(N(Register!$J12)=D$4,Register!$M12,0)</f>
        <v>0</v>
      </c>
      <c r="E10" s="20" t="n">
        <f aca="false">IF(N(Register!$J12)=E$4,Register!$M12,0)</f>
        <v>0</v>
      </c>
      <c r="F10" s="20" t="n">
        <f aca="false">IF(N(Register!$J12)=F$4,Register!$M12,0)</f>
        <v>20000</v>
      </c>
      <c r="G10" s="20" t="n">
        <f aca="false">IF(N(Register!$J12)=G$4,Register!$M12,0)</f>
        <v>0</v>
      </c>
      <c r="H10" s="20" t="n">
        <f aca="false">IF(N(Register!$J12)=H$4,Register!$M12,0)</f>
        <v>0</v>
      </c>
      <c r="I10" s="20" t="n">
        <f aca="false">IF(N(Register!$J12)=I$4,Register!$M12,0)</f>
        <v>0</v>
      </c>
      <c r="J10" s="20" t="n">
        <f aca="false">IF(N(Register!$J12)=J$4,Register!$M12,0)</f>
        <v>0</v>
      </c>
      <c r="K10" s="20" t="n">
        <f aca="false">IF(N(Register!$J12)=K$4,Register!$M12,0)</f>
        <v>0</v>
      </c>
      <c r="L10" s="20" t="n">
        <f aca="false">IF(N(Register!$J12)=L$4,Register!$M12,0)</f>
        <v>0</v>
      </c>
      <c r="M10" s="20" t="n">
        <f aca="false">SUM(C10:L10)</f>
        <v>20000</v>
      </c>
    </row>
    <row r="11" customFormat="false" ht="15" hidden="false" customHeight="false" outlineLevel="0" collapsed="false">
      <c r="A11" s="13" t="str">
        <f aca="false">IF(Register!A13="","",Register!A13)</f>
        <v>Boomspray (24 m, towed)</v>
      </c>
      <c r="B11" s="13" t="str">
        <f aca="false">IF(Register!J13="","",(Register!J13-1)&amp;"-"&amp;RIGHT(Register!J13,2))</f>
        <v>2032-33</v>
      </c>
      <c r="C11" s="20" t="n">
        <f aca="false">IF(N(Register!$J13)=C$4,Register!$M13,0)</f>
        <v>0</v>
      </c>
      <c r="D11" s="20" t="n">
        <f aca="false">IF(N(Register!$J13)=D$4,Register!$M13,0)</f>
        <v>0</v>
      </c>
      <c r="E11" s="20" t="n">
        <f aca="false">IF(N(Register!$J13)=E$4,Register!$M13,0)</f>
        <v>0</v>
      </c>
      <c r="F11" s="20" t="n">
        <f aca="false">IF(N(Register!$J13)=F$4,Register!$M13,0)</f>
        <v>0</v>
      </c>
      <c r="G11" s="20" t="n">
        <f aca="false">IF(N(Register!$J13)=G$4,Register!$M13,0)</f>
        <v>0</v>
      </c>
      <c r="H11" s="20" t="n">
        <f aca="false">IF(N(Register!$J13)=H$4,Register!$M13,0)</f>
        <v>0</v>
      </c>
      <c r="I11" s="20" t="n">
        <f aca="false">IF(N(Register!$J13)=I$4,Register!$M13,0)</f>
        <v>65000</v>
      </c>
      <c r="J11" s="20" t="n">
        <f aca="false">IF(N(Register!$J13)=J$4,Register!$M13,0)</f>
        <v>0</v>
      </c>
      <c r="K11" s="20" t="n">
        <f aca="false">IF(N(Register!$J13)=K$4,Register!$M13,0)</f>
        <v>0</v>
      </c>
      <c r="L11" s="20" t="n">
        <f aca="false">IF(N(Register!$J13)=L$4,Register!$M13,0)</f>
        <v>0</v>
      </c>
      <c r="M11" s="20" t="n">
        <f aca="false">SUM(C11:L11)</f>
        <v>65000</v>
      </c>
    </row>
    <row r="12" customFormat="false" ht="15" hidden="false" customHeight="false" outlineLevel="0" collapsed="false">
      <c r="A12" s="13" t="str">
        <f aca="false">IF(Register!A14="","",Register!A14)</f>
        <v>Mower conditioner and rake</v>
      </c>
      <c r="B12" s="13" t="str">
        <f aca="false">IF(Register!J14="","",(Register!J14-1)&amp;"-"&amp;RIGHT(Register!J14,2))</f>
        <v>2033-34</v>
      </c>
      <c r="C12" s="20" t="n">
        <f aca="false">IF(N(Register!$J14)=C$4,Register!$M14,0)</f>
        <v>0</v>
      </c>
      <c r="D12" s="20" t="n">
        <f aca="false">IF(N(Register!$J14)=D$4,Register!$M14,0)</f>
        <v>0</v>
      </c>
      <c r="E12" s="20" t="n">
        <f aca="false">IF(N(Register!$J14)=E$4,Register!$M14,0)</f>
        <v>0</v>
      </c>
      <c r="F12" s="20" t="n">
        <f aca="false">IF(N(Register!$J14)=F$4,Register!$M14,0)</f>
        <v>0</v>
      </c>
      <c r="G12" s="20" t="n">
        <f aca="false">IF(N(Register!$J14)=G$4,Register!$M14,0)</f>
        <v>0</v>
      </c>
      <c r="H12" s="20" t="n">
        <f aca="false">IF(N(Register!$J14)=H$4,Register!$M14,0)</f>
        <v>0</v>
      </c>
      <c r="I12" s="20" t="n">
        <f aca="false">IF(N(Register!$J14)=I$4,Register!$M14,0)</f>
        <v>0</v>
      </c>
      <c r="J12" s="20" t="n">
        <f aca="false">IF(N(Register!$J14)=J$4,Register!$M14,0)</f>
        <v>60000</v>
      </c>
      <c r="K12" s="20" t="n">
        <f aca="false">IF(N(Register!$J14)=K$4,Register!$M14,0)</f>
        <v>0</v>
      </c>
      <c r="L12" s="20" t="n">
        <f aca="false">IF(N(Register!$J14)=L$4,Register!$M14,0)</f>
        <v>0</v>
      </c>
      <c r="M12" s="20" t="n">
        <f aca="false">SUM(C12:L12)</f>
        <v>60000</v>
      </c>
    </row>
    <row r="13" customFormat="false" ht="15" hidden="false" customHeight="false" outlineLevel="0" collapsed="false">
      <c r="A13" s="13" t="str">
        <f aca="false">IF(Register!A15="","",Register!A15)</f>
        <v>Sheep handler</v>
      </c>
      <c r="B13" s="13" t="str">
        <f aca="false">IF(Register!J15="","",(Register!J15-1)&amp;"-"&amp;RIGHT(Register!J15,2))</f>
        <v>2031-32</v>
      </c>
      <c r="C13" s="20" t="n">
        <f aca="false">IF(N(Register!$J15)=C$4,Register!$M15,0)</f>
        <v>0</v>
      </c>
      <c r="D13" s="20" t="n">
        <f aca="false">IF(N(Register!$J15)=D$4,Register!$M15,0)</f>
        <v>0</v>
      </c>
      <c r="E13" s="20" t="n">
        <f aca="false">IF(N(Register!$J15)=E$4,Register!$M15,0)</f>
        <v>0</v>
      </c>
      <c r="F13" s="20" t="n">
        <f aca="false">IF(N(Register!$J15)=F$4,Register!$M15,0)</f>
        <v>0</v>
      </c>
      <c r="G13" s="20" t="n">
        <f aca="false">IF(N(Register!$J15)=G$4,Register!$M15,0)</f>
        <v>0</v>
      </c>
      <c r="H13" s="20" t="n">
        <f aca="false">IF(N(Register!$J15)=H$4,Register!$M15,0)</f>
        <v>24000</v>
      </c>
      <c r="I13" s="20" t="n">
        <f aca="false">IF(N(Register!$J15)=I$4,Register!$M15,0)</f>
        <v>0</v>
      </c>
      <c r="J13" s="20" t="n">
        <f aca="false">IF(N(Register!$J15)=J$4,Register!$M15,0)</f>
        <v>0</v>
      </c>
      <c r="K13" s="20" t="n">
        <f aca="false">IF(N(Register!$J15)=K$4,Register!$M15,0)</f>
        <v>0</v>
      </c>
      <c r="L13" s="20" t="n">
        <f aca="false">IF(N(Register!$J15)=L$4,Register!$M15,0)</f>
        <v>0</v>
      </c>
      <c r="M13" s="20" t="n">
        <f aca="false">SUM(C13:L13)</f>
        <v>24000</v>
      </c>
    </row>
    <row r="14" customFormat="false" ht="15" hidden="false" customHeight="false" outlineLevel="0" collapsed="false">
      <c r="A14" s="13" t="str">
        <f aca="false">IF(Register!A16="","",Register!A16)</f>
        <v>Livestock trailer</v>
      </c>
      <c r="B14" s="13" t="str">
        <f aca="false">IF(Register!J16="","",(Register!J16-1)&amp;"-"&amp;RIGHT(Register!J16,2))</f>
        <v>2035-36</v>
      </c>
      <c r="C14" s="20" t="n">
        <f aca="false">IF(N(Register!$J16)=C$4,Register!$M16,0)</f>
        <v>0</v>
      </c>
      <c r="D14" s="20" t="n">
        <f aca="false">IF(N(Register!$J16)=D$4,Register!$M16,0)</f>
        <v>0</v>
      </c>
      <c r="E14" s="20" t="n">
        <f aca="false">IF(N(Register!$J16)=E$4,Register!$M16,0)</f>
        <v>0</v>
      </c>
      <c r="F14" s="20" t="n">
        <f aca="false">IF(N(Register!$J16)=F$4,Register!$M16,0)</f>
        <v>0</v>
      </c>
      <c r="G14" s="20" t="n">
        <f aca="false">IF(N(Register!$J16)=G$4,Register!$M16,0)</f>
        <v>0</v>
      </c>
      <c r="H14" s="20" t="n">
        <f aca="false">IF(N(Register!$J16)=H$4,Register!$M16,0)</f>
        <v>0</v>
      </c>
      <c r="I14" s="20" t="n">
        <f aca="false">IF(N(Register!$J16)=I$4,Register!$M16,0)</f>
        <v>0</v>
      </c>
      <c r="J14" s="20" t="n">
        <f aca="false">IF(N(Register!$J16)=J$4,Register!$M16,0)</f>
        <v>0</v>
      </c>
      <c r="K14" s="20" t="n">
        <f aca="false">IF(N(Register!$J16)=K$4,Register!$M16,0)</f>
        <v>0</v>
      </c>
      <c r="L14" s="20" t="n">
        <f aca="false">IF(N(Register!$J16)=L$4,Register!$M16,0)</f>
        <v>22000</v>
      </c>
      <c r="M14" s="20" t="n">
        <f aca="false">SUM(C14:L14)</f>
        <v>22000</v>
      </c>
    </row>
    <row r="15" customFormat="false" ht="15" hidden="false" customHeight="false" outlineLevel="0" collapsed="false">
      <c r="A15" s="13" t="str">
        <f aca="false">IF(Register!A17="","",Register!A17)</f>
        <v/>
      </c>
      <c r="B15" s="13" t="str">
        <f aca="false">IF(Register!J17="","",(Register!J17-1)&amp;"-"&amp;RIGHT(Register!J17,2))</f>
        <v/>
      </c>
      <c r="C15" s="20" t="n">
        <f aca="false">IF(N(Register!$J17)=C$4,Register!$M17,0)</f>
        <v>0</v>
      </c>
      <c r="D15" s="20" t="n">
        <f aca="false">IF(N(Register!$J17)=D$4,Register!$M17,0)</f>
        <v>0</v>
      </c>
      <c r="E15" s="20" t="n">
        <f aca="false">IF(N(Register!$J17)=E$4,Register!$M17,0)</f>
        <v>0</v>
      </c>
      <c r="F15" s="20" t="n">
        <f aca="false">IF(N(Register!$J17)=F$4,Register!$M17,0)</f>
        <v>0</v>
      </c>
      <c r="G15" s="20" t="n">
        <f aca="false">IF(N(Register!$J17)=G$4,Register!$M17,0)</f>
        <v>0</v>
      </c>
      <c r="H15" s="20" t="n">
        <f aca="false">IF(N(Register!$J17)=H$4,Register!$M17,0)</f>
        <v>0</v>
      </c>
      <c r="I15" s="20" t="n">
        <f aca="false">IF(N(Register!$J17)=I$4,Register!$M17,0)</f>
        <v>0</v>
      </c>
      <c r="J15" s="20" t="n">
        <f aca="false">IF(N(Register!$J17)=J$4,Register!$M17,0)</f>
        <v>0</v>
      </c>
      <c r="K15" s="20" t="n">
        <f aca="false">IF(N(Register!$J17)=K$4,Register!$M17,0)</f>
        <v>0</v>
      </c>
      <c r="L15" s="20" t="n">
        <f aca="false">IF(N(Register!$J17)=L$4,Register!$M17,0)</f>
        <v>0</v>
      </c>
      <c r="M15" s="20" t="n">
        <f aca="false">SUM(C15:L15)</f>
        <v>0</v>
      </c>
    </row>
    <row r="16" customFormat="false" ht="15" hidden="false" customHeight="false" outlineLevel="0" collapsed="false">
      <c r="A16" s="13" t="str">
        <f aca="false">IF(Register!A18="","",Register!A18)</f>
        <v/>
      </c>
      <c r="B16" s="13" t="str">
        <f aca="false">IF(Register!J18="","",(Register!J18-1)&amp;"-"&amp;RIGHT(Register!J18,2))</f>
        <v/>
      </c>
      <c r="C16" s="20" t="n">
        <f aca="false">IF(N(Register!$J18)=C$4,Register!$M18,0)</f>
        <v>0</v>
      </c>
      <c r="D16" s="20" t="n">
        <f aca="false">IF(N(Register!$J18)=D$4,Register!$M18,0)</f>
        <v>0</v>
      </c>
      <c r="E16" s="20" t="n">
        <f aca="false">IF(N(Register!$J18)=E$4,Register!$M18,0)</f>
        <v>0</v>
      </c>
      <c r="F16" s="20" t="n">
        <f aca="false">IF(N(Register!$J18)=F$4,Register!$M18,0)</f>
        <v>0</v>
      </c>
      <c r="G16" s="20" t="n">
        <f aca="false">IF(N(Register!$J18)=G$4,Register!$M18,0)</f>
        <v>0</v>
      </c>
      <c r="H16" s="20" t="n">
        <f aca="false">IF(N(Register!$J18)=H$4,Register!$M18,0)</f>
        <v>0</v>
      </c>
      <c r="I16" s="20" t="n">
        <f aca="false">IF(N(Register!$J18)=I$4,Register!$M18,0)</f>
        <v>0</v>
      </c>
      <c r="J16" s="20" t="n">
        <f aca="false">IF(N(Register!$J18)=J$4,Register!$M18,0)</f>
        <v>0</v>
      </c>
      <c r="K16" s="20" t="n">
        <f aca="false">IF(N(Register!$J18)=K$4,Register!$M18,0)</f>
        <v>0</v>
      </c>
      <c r="L16" s="20" t="n">
        <f aca="false">IF(N(Register!$J18)=L$4,Register!$M18,0)</f>
        <v>0</v>
      </c>
      <c r="M16" s="20" t="n">
        <f aca="false">SUM(C16:L16)</f>
        <v>0</v>
      </c>
    </row>
    <row r="17" customFormat="false" ht="15" hidden="false" customHeight="false" outlineLevel="0" collapsed="false">
      <c r="A17" s="13" t="str">
        <f aca="false">IF(Register!A19="","",Register!A19)</f>
        <v/>
      </c>
      <c r="B17" s="13" t="str">
        <f aca="false">IF(Register!J19="","",(Register!J19-1)&amp;"-"&amp;RIGHT(Register!J19,2))</f>
        <v/>
      </c>
      <c r="C17" s="20" t="n">
        <f aca="false">IF(N(Register!$J19)=C$4,Register!$M19,0)</f>
        <v>0</v>
      </c>
      <c r="D17" s="20" t="n">
        <f aca="false">IF(N(Register!$J19)=D$4,Register!$M19,0)</f>
        <v>0</v>
      </c>
      <c r="E17" s="20" t="n">
        <f aca="false">IF(N(Register!$J19)=E$4,Register!$M19,0)</f>
        <v>0</v>
      </c>
      <c r="F17" s="20" t="n">
        <f aca="false">IF(N(Register!$J19)=F$4,Register!$M19,0)</f>
        <v>0</v>
      </c>
      <c r="G17" s="20" t="n">
        <f aca="false">IF(N(Register!$J19)=G$4,Register!$M19,0)</f>
        <v>0</v>
      </c>
      <c r="H17" s="20" t="n">
        <f aca="false">IF(N(Register!$J19)=H$4,Register!$M19,0)</f>
        <v>0</v>
      </c>
      <c r="I17" s="20" t="n">
        <f aca="false">IF(N(Register!$J19)=I$4,Register!$M19,0)</f>
        <v>0</v>
      </c>
      <c r="J17" s="20" t="n">
        <f aca="false">IF(N(Register!$J19)=J$4,Register!$M19,0)</f>
        <v>0</v>
      </c>
      <c r="K17" s="20" t="n">
        <f aca="false">IF(N(Register!$J19)=K$4,Register!$M19,0)</f>
        <v>0</v>
      </c>
      <c r="L17" s="20" t="n">
        <f aca="false">IF(N(Register!$J19)=L$4,Register!$M19,0)</f>
        <v>0</v>
      </c>
      <c r="M17" s="20" t="n">
        <f aca="false">SUM(C17:L17)</f>
        <v>0</v>
      </c>
    </row>
    <row r="18" customFormat="false" ht="15" hidden="false" customHeight="false" outlineLevel="0" collapsed="false">
      <c r="A18" s="13" t="str">
        <f aca="false">IF(Register!A20="","",Register!A20)</f>
        <v/>
      </c>
      <c r="B18" s="13" t="str">
        <f aca="false">IF(Register!J20="","",(Register!J20-1)&amp;"-"&amp;RIGHT(Register!J20,2))</f>
        <v/>
      </c>
      <c r="C18" s="20" t="n">
        <f aca="false">IF(N(Register!$J20)=C$4,Register!$M20,0)</f>
        <v>0</v>
      </c>
      <c r="D18" s="20" t="n">
        <f aca="false">IF(N(Register!$J20)=D$4,Register!$M20,0)</f>
        <v>0</v>
      </c>
      <c r="E18" s="20" t="n">
        <f aca="false">IF(N(Register!$J20)=E$4,Register!$M20,0)</f>
        <v>0</v>
      </c>
      <c r="F18" s="20" t="n">
        <f aca="false">IF(N(Register!$J20)=F$4,Register!$M20,0)</f>
        <v>0</v>
      </c>
      <c r="G18" s="20" t="n">
        <f aca="false">IF(N(Register!$J20)=G$4,Register!$M20,0)</f>
        <v>0</v>
      </c>
      <c r="H18" s="20" t="n">
        <f aca="false">IF(N(Register!$J20)=H$4,Register!$M20,0)</f>
        <v>0</v>
      </c>
      <c r="I18" s="20" t="n">
        <f aca="false">IF(N(Register!$J20)=I$4,Register!$M20,0)</f>
        <v>0</v>
      </c>
      <c r="J18" s="20" t="n">
        <f aca="false">IF(N(Register!$J20)=J$4,Register!$M20,0)</f>
        <v>0</v>
      </c>
      <c r="K18" s="20" t="n">
        <f aca="false">IF(N(Register!$J20)=K$4,Register!$M20,0)</f>
        <v>0</v>
      </c>
      <c r="L18" s="20" t="n">
        <f aca="false">IF(N(Register!$J20)=L$4,Register!$M20,0)</f>
        <v>0</v>
      </c>
      <c r="M18" s="20" t="n">
        <f aca="false">SUM(C18:L18)</f>
        <v>0</v>
      </c>
    </row>
    <row r="19" customFormat="false" ht="15" hidden="false" customHeight="false" outlineLevel="0" collapsed="false">
      <c r="A19" s="13" t="str">
        <f aca="false">IF(Register!A21="","",Register!A21)</f>
        <v/>
      </c>
      <c r="B19" s="13" t="str">
        <f aca="false">IF(Register!J21="","",(Register!J21-1)&amp;"-"&amp;RIGHT(Register!J21,2))</f>
        <v/>
      </c>
      <c r="C19" s="20" t="n">
        <f aca="false">IF(N(Register!$J21)=C$4,Register!$M21,0)</f>
        <v>0</v>
      </c>
      <c r="D19" s="20" t="n">
        <f aca="false">IF(N(Register!$J21)=D$4,Register!$M21,0)</f>
        <v>0</v>
      </c>
      <c r="E19" s="20" t="n">
        <f aca="false">IF(N(Register!$J21)=E$4,Register!$M21,0)</f>
        <v>0</v>
      </c>
      <c r="F19" s="20" t="n">
        <f aca="false">IF(N(Register!$J21)=F$4,Register!$M21,0)</f>
        <v>0</v>
      </c>
      <c r="G19" s="20" t="n">
        <f aca="false">IF(N(Register!$J21)=G$4,Register!$M21,0)</f>
        <v>0</v>
      </c>
      <c r="H19" s="20" t="n">
        <f aca="false">IF(N(Register!$J21)=H$4,Register!$M21,0)</f>
        <v>0</v>
      </c>
      <c r="I19" s="20" t="n">
        <f aca="false">IF(N(Register!$J21)=I$4,Register!$M21,0)</f>
        <v>0</v>
      </c>
      <c r="J19" s="20" t="n">
        <f aca="false">IF(N(Register!$J21)=J$4,Register!$M21,0)</f>
        <v>0</v>
      </c>
      <c r="K19" s="20" t="n">
        <f aca="false">IF(N(Register!$J21)=K$4,Register!$M21,0)</f>
        <v>0</v>
      </c>
      <c r="L19" s="20" t="n">
        <f aca="false">IF(N(Register!$J21)=L$4,Register!$M21,0)</f>
        <v>0</v>
      </c>
      <c r="M19" s="20" t="n">
        <f aca="false">SUM(C19:L19)</f>
        <v>0</v>
      </c>
    </row>
    <row r="20" customFormat="false" ht="15" hidden="false" customHeight="false" outlineLevel="0" collapsed="false">
      <c r="A20" s="13" t="str">
        <f aca="false">IF(Register!A22="","",Register!A22)</f>
        <v/>
      </c>
      <c r="B20" s="13" t="str">
        <f aca="false">IF(Register!J22="","",(Register!J22-1)&amp;"-"&amp;RIGHT(Register!J22,2))</f>
        <v/>
      </c>
      <c r="C20" s="20" t="n">
        <f aca="false">IF(N(Register!$J22)=C$4,Register!$M22,0)</f>
        <v>0</v>
      </c>
      <c r="D20" s="20" t="n">
        <f aca="false">IF(N(Register!$J22)=D$4,Register!$M22,0)</f>
        <v>0</v>
      </c>
      <c r="E20" s="20" t="n">
        <f aca="false">IF(N(Register!$J22)=E$4,Register!$M22,0)</f>
        <v>0</v>
      </c>
      <c r="F20" s="20" t="n">
        <f aca="false">IF(N(Register!$J22)=F$4,Register!$M22,0)</f>
        <v>0</v>
      </c>
      <c r="G20" s="20" t="n">
        <f aca="false">IF(N(Register!$J22)=G$4,Register!$M22,0)</f>
        <v>0</v>
      </c>
      <c r="H20" s="20" t="n">
        <f aca="false">IF(N(Register!$J22)=H$4,Register!$M22,0)</f>
        <v>0</v>
      </c>
      <c r="I20" s="20" t="n">
        <f aca="false">IF(N(Register!$J22)=I$4,Register!$M22,0)</f>
        <v>0</v>
      </c>
      <c r="J20" s="20" t="n">
        <f aca="false">IF(N(Register!$J22)=J$4,Register!$M22,0)</f>
        <v>0</v>
      </c>
      <c r="K20" s="20" t="n">
        <f aca="false">IF(N(Register!$J22)=K$4,Register!$M22,0)</f>
        <v>0</v>
      </c>
      <c r="L20" s="20" t="n">
        <f aca="false">IF(N(Register!$J22)=L$4,Register!$M22,0)</f>
        <v>0</v>
      </c>
      <c r="M20" s="20" t="n">
        <f aca="false">SUM(C20:L20)</f>
        <v>0</v>
      </c>
    </row>
    <row r="21" customFormat="false" ht="15" hidden="false" customHeight="false" outlineLevel="0" collapsed="false">
      <c r="A21" s="13" t="str">
        <f aca="false">IF(Register!A23="","",Register!A23)</f>
        <v/>
      </c>
      <c r="B21" s="13" t="str">
        <f aca="false">IF(Register!J23="","",(Register!J23-1)&amp;"-"&amp;RIGHT(Register!J23,2))</f>
        <v/>
      </c>
      <c r="C21" s="20" t="n">
        <f aca="false">IF(N(Register!$J23)=C$4,Register!$M23,0)</f>
        <v>0</v>
      </c>
      <c r="D21" s="20" t="n">
        <f aca="false">IF(N(Register!$J23)=D$4,Register!$M23,0)</f>
        <v>0</v>
      </c>
      <c r="E21" s="20" t="n">
        <f aca="false">IF(N(Register!$J23)=E$4,Register!$M23,0)</f>
        <v>0</v>
      </c>
      <c r="F21" s="20" t="n">
        <f aca="false">IF(N(Register!$J23)=F$4,Register!$M23,0)</f>
        <v>0</v>
      </c>
      <c r="G21" s="20" t="n">
        <f aca="false">IF(N(Register!$J23)=G$4,Register!$M23,0)</f>
        <v>0</v>
      </c>
      <c r="H21" s="20" t="n">
        <f aca="false">IF(N(Register!$J23)=H$4,Register!$M23,0)</f>
        <v>0</v>
      </c>
      <c r="I21" s="20" t="n">
        <f aca="false">IF(N(Register!$J23)=I$4,Register!$M23,0)</f>
        <v>0</v>
      </c>
      <c r="J21" s="20" t="n">
        <f aca="false">IF(N(Register!$J23)=J$4,Register!$M23,0)</f>
        <v>0</v>
      </c>
      <c r="K21" s="20" t="n">
        <f aca="false">IF(N(Register!$J23)=K$4,Register!$M23,0)</f>
        <v>0</v>
      </c>
      <c r="L21" s="20" t="n">
        <f aca="false">IF(N(Register!$J23)=L$4,Register!$M23,0)</f>
        <v>0</v>
      </c>
      <c r="M21" s="20" t="n">
        <f aca="false">SUM(C21:L21)</f>
        <v>0</v>
      </c>
    </row>
    <row r="22" customFormat="false" ht="15" hidden="false" customHeight="false" outlineLevel="0" collapsed="false">
      <c r="A22" s="13" t="str">
        <f aca="false">IF(Register!A24="","",Register!A24)</f>
        <v/>
      </c>
      <c r="B22" s="13" t="str">
        <f aca="false">IF(Register!J24="","",(Register!J24-1)&amp;"-"&amp;RIGHT(Register!J24,2))</f>
        <v/>
      </c>
      <c r="C22" s="20" t="n">
        <f aca="false">IF(N(Register!$J24)=C$4,Register!$M24,0)</f>
        <v>0</v>
      </c>
      <c r="D22" s="20" t="n">
        <f aca="false">IF(N(Register!$J24)=D$4,Register!$M24,0)</f>
        <v>0</v>
      </c>
      <c r="E22" s="20" t="n">
        <f aca="false">IF(N(Register!$J24)=E$4,Register!$M24,0)</f>
        <v>0</v>
      </c>
      <c r="F22" s="20" t="n">
        <f aca="false">IF(N(Register!$J24)=F$4,Register!$M24,0)</f>
        <v>0</v>
      </c>
      <c r="G22" s="20" t="n">
        <f aca="false">IF(N(Register!$J24)=G$4,Register!$M24,0)</f>
        <v>0</v>
      </c>
      <c r="H22" s="20" t="n">
        <f aca="false">IF(N(Register!$J24)=H$4,Register!$M24,0)</f>
        <v>0</v>
      </c>
      <c r="I22" s="20" t="n">
        <f aca="false">IF(N(Register!$J24)=I$4,Register!$M24,0)</f>
        <v>0</v>
      </c>
      <c r="J22" s="20" t="n">
        <f aca="false">IF(N(Register!$J24)=J$4,Register!$M24,0)</f>
        <v>0</v>
      </c>
      <c r="K22" s="20" t="n">
        <f aca="false">IF(N(Register!$J24)=K$4,Register!$M24,0)</f>
        <v>0</v>
      </c>
      <c r="L22" s="20" t="n">
        <f aca="false">IF(N(Register!$J24)=L$4,Register!$M24,0)</f>
        <v>0</v>
      </c>
      <c r="M22" s="20" t="n">
        <f aca="false">SUM(C22:L22)</f>
        <v>0</v>
      </c>
    </row>
    <row r="23" customFormat="false" ht="15" hidden="false" customHeight="false" outlineLevel="0" collapsed="false">
      <c r="A23" s="13" t="str">
        <f aca="false">IF(Register!A25="","",Register!A25)</f>
        <v/>
      </c>
      <c r="B23" s="13" t="str">
        <f aca="false">IF(Register!J25="","",(Register!J25-1)&amp;"-"&amp;RIGHT(Register!J25,2))</f>
        <v/>
      </c>
      <c r="C23" s="20" t="n">
        <f aca="false">IF(N(Register!$J25)=C$4,Register!$M25,0)</f>
        <v>0</v>
      </c>
      <c r="D23" s="20" t="n">
        <f aca="false">IF(N(Register!$J25)=D$4,Register!$M25,0)</f>
        <v>0</v>
      </c>
      <c r="E23" s="20" t="n">
        <f aca="false">IF(N(Register!$J25)=E$4,Register!$M25,0)</f>
        <v>0</v>
      </c>
      <c r="F23" s="20" t="n">
        <f aca="false">IF(N(Register!$J25)=F$4,Register!$M25,0)</f>
        <v>0</v>
      </c>
      <c r="G23" s="20" t="n">
        <f aca="false">IF(N(Register!$J25)=G$4,Register!$M25,0)</f>
        <v>0</v>
      </c>
      <c r="H23" s="20" t="n">
        <f aca="false">IF(N(Register!$J25)=H$4,Register!$M25,0)</f>
        <v>0</v>
      </c>
      <c r="I23" s="20" t="n">
        <f aca="false">IF(N(Register!$J25)=I$4,Register!$M25,0)</f>
        <v>0</v>
      </c>
      <c r="J23" s="20" t="n">
        <f aca="false">IF(N(Register!$J25)=J$4,Register!$M25,0)</f>
        <v>0</v>
      </c>
      <c r="K23" s="20" t="n">
        <f aca="false">IF(N(Register!$J25)=K$4,Register!$M25,0)</f>
        <v>0</v>
      </c>
      <c r="L23" s="20" t="n">
        <f aca="false">IF(N(Register!$J25)=L$4,Register!$M25,0)</f>
        <v>0</v>
      </c>
      <c r="M23" s="20" t="n">
        <f aca="false">SUM(C23:L23)</f>
        <v>0</v>
      </c>
    </row>
    <row r="24" customFormat="false" ht="15" hidden="false" customHeight="false" outlineLevel="0" collapsed="false">
      <c r="A24" s="13" t="str">
        <f aca="false">IF(Register!A26="","",Register!A26)</f>
        <v/>
      </c>
      <c r="B24" s="13" t="str">
        <f aca="false">IF(Register!J26="","",(Register!J26-1)&amp;"-"&amp;RIGHT(Register!J26,2))</f>
        <v/>
      </c>
      <c r="C24" s="20" t="n">
        <f aca="false">IF(N(Register!$J26)=C$4,Register!$M26,0)</f>
        <v>0</v>
      </c>
      <c r="D24" s="20" t="n">
        <f aca="false">IF(N(Register!$J26)=D$4,Register!$M26,0)</f>
        <v>0</v>
      </c>
      <c r="E24" s="20" t="n">
        <f aca="false">IF(N(Register!$J26)=E$4,Register!$M26,0)</f>
        <v>0</v>
      </c>
      <c r="F24" s="20" t="n">
        <f aca="false">IF(N(Register!$J26)=F$4,Register!$M26,0)</f>
        <v>0</v>
      </c>
      <c r="G24" s="20" t="n">
        <f aca="false">IF(N(Register!$J26)=G$4,Register!$M26,0)</f>
        <v>0</v>
      </c>
      <c r="H24" s="20" t="n">
        <f aca="false">IF(N(Register!$J26)=H$4,Register!$M26,0)</f>
        <v>0</v>
      </c>
      <c r="I24" s="20" t="n">
        <f aca="false">IF(N(Register!$J26)=I$4,Register!$M26,0)</f>
        <v>0</v>
      </c>
      <c r="J24" s="20" t="n">
        <f aca="false">IF(N(Register!$J26)=J$4,Register!$M26,0)</f>
        <v>0</v>
      </c>
      <c r="K24" s="20" t="n">
        <f aca="false">IF(N(Register!$J26)=K$4,Register!$M26,0)</f>
        <v>0</v>
      </c>
      <c r="L24" s="20" t="n">
        <f aca="false">IF(N(Register!$J26)=L$4,Register!$M26,0)</f>
        <v>0</v>
      </c>
      <c r="M24" s="20" t="n">
        <f aca="false">SUM(C24:L24)</f>
        <v>0</v>
      </c>
    </row>
    <row r="25" customFormat="false" ht="15" hidden="false" customHeight="false" outlineLevel="0" collapsed="false">
      <c r="A25" s="13" t="str">
        <f aca="false">IF(Register!A27="","",Register!A27)</f>
        <v/>
      </c>
      <c r="B25" s="13" t="str">
        <f aca="false">IF(Register!J27="","",(Register!J27-1)&amp;"-"&amp;RIGHT(Register!J27,2))</f>
        <v/>
      </c>
      <c r="C25" s="20" t="n">
        <f aca="false">IF(N(Register!$J27)=C$4,Register!$M27,0)</f>
        <v>0</v>
      </c>
      <c r="D25" s="20" t="n">
        <f aca="false">IF(N(Register!$J27)=D$4,Register!$M27,0)</f>
        <v>0</v>
      </c>
      <c r="E25" s="20" t="n">
        <f aca="false">IF(N(Register!$J27)=E$4,Register!$M27,0)</f>
        <v>0</v>
      </c>
      <c r="F25" s="20" t="n">
        <f aca="false">IF(N(Register!$J27)=F$4,Register!$M27,0)</f>
        <v>0</v>
      </c>
      <c r="G25" s="20" t="n">
        <f aca="false">IF(N(Register!$J27)=G$4,Register!$M27,0)</f>
        <v>0</v>
      </c>
      <c r="H25" s="20" t="n">
        <f aca="false">IF(N(Register!$J27)=H$4,Register!$M27,0)</f>
        <v>0</v>
      </c>
      <c r="I25" s="20" t="n">
        <f aca="false">IF(N(Register!$J27)=I$4,Register!$M27,0)</f>
        <v>0</v>
      </c>
      <c r="J25" s="20" t="n">
        <f aca="false">IF(N(Register!$J27)=J$4,Register!$M27,0)</f>
        <v>0</v>
      </c>
      <c r="K25" s="20" t="n">
        <f aca="false">IF(N(Register!$J27)=K$4,Register!$M27,0)</f>
        <v>0</v>
      </c>
      <c r="L25" s="20" t="n">
        <f aca="false">IF(N(Register!$J27)=L$4,Register!$M27,0)</f>
        <v>0</v>
      </c>
      <c r="M25" s="20" t="n">
        <f aca="false">SUM(C25:L25)</f>
        <v>0</v>
      </c>
    </row>
    <row r="26" customFormat="false" ht="15" hidden="false" customHeight="false" outlineLevel="0" collapsed="false">
      <c r="A26" s="13" t="str">
        <f aca="false">IF(Register!A28="","",Register!A28)</f>
        <v/>
      </c>
      <c r="B26" s="13" t="str">
        <f aca="false">IF(Register!J28="","",(Register!J28-1)&amp;"-"&amp;RIGHT(Register!J28,2))</f>
        <v/>
      </c>
      <c r="C26" s="20" t="n">
        <f aca="false">IF(N(Register!$J28)=C$4,Register!$M28,0)</f>
        <v>0</v>
      </c>
      <c r="D26" s="20" t="n">
        <f aca="false">IF(N(Register!$J28)=D$4,Register!$M28,0)</f>
        <v>0</v>
      </c>
      <c r="E26" s="20" t="n">
        <f aca="false">IF(N(Register!$J28)=E$4,Register!$M28,0)</f>
        <v>0</v>
      </c>
      <c r="F26" s="20" t="n">
        <f aca="false">IF(N(Register!$J28)=F$4,Register!$M28,0)</f>
        <v>0</v>
      </c>
      <c r="G26" s="20" t="n">
        <f aca="false">IF(N(Register!$J28)=G$4,Register!$M28,0)</f>
        <v>0</v>
      </c>
      <c r="H26" s="20" t="n">
        <f aca="false">IF(N(Register!$J28)=H$4,Register!$M28,0)</f>
        <v>0</v>
      </c>
      <c r="I26" s="20" t="n">
        <f aca="false">IF(N(Register!$J28)=I$4,Register!$M28,0)</f>
        <v>0</v>
      </c>
      <c r="J26" s="20" t="n">
        <f aca="false">IF(N(Register!$J28)=J$4,Register!$M28,0)</f>
        <v>0</v>
      </c>
      <c r="K26" s="20" t="n">
        <f aca="false">IF(N(Register!$J28)=K$4,Register!$M28,0)</f>
        <v>0</v>
      </c>
      <c r="L26" s="20" t="n">
        <f aca="false">IF(N(Register!$J28)=L$4,Register!$M28,0)</f>
        <v>0</v>
      </c>
      <c r="M26" s="20" t="n">
        <f aca="false">SUM(C26:L26)</f>
        <v>0</v>
      </c>
    </row>
    <row r="27" customFormat="false" ht="15" hidden="false" customHeight="false" outlineLevel="0" collapsed="false">
      <c r="A27" s="13" t="str">
        <f aca="false">IF(Register!A29="","",Register!A29)</f>
        <v/>
      </c>
      <c r="B27" s="13" t="str">
        <f aca="false">IF(Register!J29="","",(Register!J29-1)&amp;"-"&amp;RIGHT(Register!J29,2))</f>
        <v/>
      </c>
      <c r="C27" s="20" t="n">
        <f aca="false">IF(N(Register!$J29)=C$4,Register!$M29,0)</f>
        <v>0</v>
      </c>
      <c r="D27" s="20" t="n">
        <f aca="false">IF(N(Register!$J29)=D$4,Register!$M29,0)</f>
        <v>0</v>
      </c>
      <c r="E27" s="20" t="n">
        <f aca="false">IF(N(Register!$J29)=E$4,Register!$M29,0)</f>
        <v>0</v>
      </c>
      <c r="F27" s="20" t="n">
        <f aca="false">IF(N(Register!$J29)=F$4,Register!$M29,0)</f>
        <v>0</v>
      </c>
      <c r="G27" s="20" t="n">
        <f aca="false">IF(N(Register!$J29)=G$4,Register!$M29,0)</f>
        <v>0</v>
      </c>
      <c r="H27" s="20" t="n">
        <f aca="false">IF(N(Register!$J29)=H$4,Register!$M29,0)</f>
        <v>0</v>
      </c>
      <c r="I27" s="20" t="n">
        <f aca="false">IF(N(Register!$J29)=I$4,Register!$M29,0)</f>
        <v>0</v>
      </c>
      <c r="J27" s="20" t="n">
        <f aca="false">IF(N(Register!$J29)=J$4,Register!$M29,0)</f>
        <v>0</v>
      </c>
      <c r="K27" s="20" t="n">
        <f aca="false">IF(N(Register!$J29)=K$4,Register!$M29,0)</f>
        <v>0</v>
      </c>
      <c r="L27" s="20" t="n">
        <f aca="false">IF(N(Register!$J29)=L$4,Register!$M29,0)</f>
        <v>0</v>
      </c>
      <c r="M27" s="20" t="n">
        <f aca="false">SUM(C27:L27)</f>
        <v>0</v>
      </c>
    </row>
    <row r="28" customFormat="false" ht="15" hidden="false" customHeight="false" outlineLevel="0" collapsed="false">
      <c r="A28" s="13" t="str">
        <f aca="false">IF(Register!A30="","",Register!A30)</f>
        <v/>
      </c>
      <c r="B28" s="13" t="str">
        <f aca="false">IF(Register!J30="","",(Register!J30-1)&amp;"-"&amp;RIGHT(Register!J30,2))</f>
        <v/>
      </c>
      <c r="C28" s="20" t="n">
        <f aca="false">IF(N(Register!$J30)=C$4,Register!$M30,0)</f>
        <v>0</v>
      </c>
      <c r="D28" s="20" t="n">
        <f aca="false">IF(N(Register!$J30)=D$4,Register!$M30,0)</f>
        <v>0</v>
      </c>
      <c r="E28" s="20" t="n">
        <f aca="false">IF(N(Register!$J30)=E$4,Register!$M30,0)</f>
        <v>0</v>
      </c>
      <c r="F28" s="20" t="n">
        <f aca="false">IF(N(Register!$J30)=F$4,Register!$M30,0)</f>
        <v>0</v>
      </c>
      <c r="G28" s="20" t="n">
        <f aca="false">IF(N(Register!$J30)=G$4,Register!$M30,0)</f>
        <v>0</v>
      </c>
      <c r="H28" s="20" t="n">
        <f aca="false">IF(N(Register!$J30)=H$4,Register!$M30,0)</f>
        <v>0</v>
      </c>
      <c r="I28" s="20" t="n">
        <f aca="false">IF(N(Register!$J30)=I$4,Register!$M30,0)</f>
        <v>0</v>
      </c>
      <c r="J28" s="20" t="n">
        <f aca="false">IF(N(Register!$J30)=J$4,Register!$M30,0)</f>
        <v>0</v>
      </c>
      <c r="K28" s="20" t="n">
        <f aca="false">IF(N(Register!$J30)=K$4,Register!$M30,0)</f>
        <v>0</v>
      </c>
      <c r="L28" s="20" t="n">
        <f aca="false">IF(N(Register!$J30)=L$4,Register!$M30,0)</f>
        <v>0</v>
      </c>
      <c r="M28" s="20" t="n">
        <f aca="false">SUM(C28:L28)</f>
        <v>0</v>
      </c>
    </row>
    <row r="29" customFormat="false" ht="15" hidden="false" customHeight="false" outlineLevel="0" collapsed="false">
      <c r="A29" s="13" t="str">
        <f aca="false">IF(Register!A31="","",Register!A31)</f>
        <v/>
      </c>
      <c r="B29" s="13" t="str">
        <f aca="false">IF(Register!J31="","",(Register!J31-1)&amp;"-"&amp;RIGHT(Register!J31,2))</f>
        <v/>
      </c>
      <c r="C29" s="20" t="n">
        <f aca="false">IF(N(Register!$J31)=C$4,Register!$M31,0)</f>
        <v>0</v>
      </c>
      <c r="D29" s="20" t="n">
        <f aca="false">IF(N(Register!$J31)=D$4,Register!$M31,0)</f>
        <v>0</v>
      </c>
      <c r="E29" s="20" t="n">
        <f aca="false">IF(N(Register!$J31)=E$4,Register!$M31,0)</f>
        <v>0</v>
      </c>
      <c r="F29" s="20" t="n">
        <f aca="false">IF(N(Register!$J31)=F$4,Register!$M31,0)</f>
        <v>0</v>
      </c>
      <c r="G29" s="20" t="n">
        <f aca="false">IF(N(Register!$J31)=G$4,Register!$M31,0)</f>
        <v>0</v>
      </c>
      <c r="H29" s="20" t="n">
        <f aca="false">IF(N(Register!$J31)=H$4,Register!$M31,0)</f>
        <v>0</v>
      </c>
      <c r="I29" s="20" t="n">
        <f aca="false">IF(N(Register!$J31)=I$4,Register!$M31,0)</f>
        <v>0</v>
      </c>
      <c r="J29" s="20" t="n">
        <f aca="false">IF(N(Register!$J31)=J$4,Register!$M31,0)</f>
        <v>0</v>
      </c>
      <c r="K29" s="20" t="n">
        <f aca="false">IF(N(Register!$J31)=K$4,Register!$M31,0)</f>
        <v>0</v>
      </c>
      <c r="L29" s="20" t="n">
        <f aca="false">IF(N(Register!$J31)=L$4,Register!$M31,0)</f>
        <v>0</v>
      </c>
      <c r="M29" s="20" t="n">
        <f aca="false">SUM(C29:L29)</f>
        <v>0</v>
      </c>
    </row>
    <row r="30" customFormat="false" ht="15" hidden="false" customHeight="false" outlineLevel="0" collapsed="false">
      <c r="A30" s="13" t="str">
        <f aca="false">IF(Register!A32="","",Register!A32)</f>
        <v/>
      </c>
      <c r="B30" s="13" t="str">
        <f aca="false">IF(Register!J32="","",(Register!J32-1)&amp;"-"&amp;RIGHT(Register!J32,2))</f>
        <v/>
      </c>
      <c r="C30" s="20" t="n">
        <f aca="false">IF(N(Register!$J32)=C$4,Register!$M32,0)</f>
        <v>0</v>
      </c>
      <c r="D30" s="20" t="n">
        <f aca="false">IF(N(Register!$J32)=D$4,Register!$M32,0)</f>
        <v>0</v>
      </c>
      <c r="E30" s="20" t="n">
        <f aca="false">IF(N(Register!$J32)=E$4,Register!$M32,0)</f>
        <v>0</v>
      </c>
      <c r="F30" s="20" t="n">
        <f aca="false">IF(N(Register!$J32)=F$4,Register!$M32,0)</f>
        <v>0</v>
      </c>
      <c r="G30" s="20" t="n">
        <f aca="false">IF(N(Register!$J32)=G$4,Register!$M32,0)</f>
        <v>0</v>
      </c>
      <c r="H30" s="20" t="n">
        <f aca="false">IF(N(Register!$J32)=H$4,Register!$M32,0)</f>
        <v>0</v>
      </c>
      <c r="I30" s="20" t="n">
        <f aca="false">IF(N(Register!$J32)=I$4,Register!$M32,0)</f>
        <v>0</v>
      </c>
      <c r="J30" s="20" t="n">
        <f aca="false">IF(N(Register!$J32)=J$4,Register!$M32,0)</f>
        <v>0</v>
      </c>
      <c r="K30" s="20" t="n">
        <f aca="false">IF(N(Register!$J32)=K$4,Register!$M32,0)</f>
        <v>0</v>
      </c>
      <c r="L30" s="20" t="n">
        <f aca="false">IF(N(Register!$J32)=L$4,Register!$M32,0)</f>
        <v>0</v>
      </c>
      <c r="M30" s="20" t="n">
        <f aca="false">SUM(C30:L30)</f>
        <v>0</v>
      </c>
    </row>
    <row r="31" customFormat="false" ht="15" hidden="false" customHeight="false" outlineLevel="0" collapsed="false">
      <c r="A31" s="13" t="s">
        <v>64</v>
      </c>
      <c r="C31" s="20" t="n">
        <f aca="false">SUMIF(Register!$J$8:$J$32,C$4,Register!$K$8:$K$32)</f>
        <v>66000</v>
      </c>
      <c r="D31" s="20" t="n">
        <f aca="false">SUMIF(Register!$J$8:$J$32,D$4,Register!$K$8:$K$32)</f>
        <v>68000</v>
      </c>
      <c r="E31" s="20" t="n">
        <f aca="false">SUMIF(Register!$J$8:$J$32,E$4,Register!$K$8:$K$32)</f>
        <v>320000</v>
      </c>
      <c r="F31" s="20" t="n">
        <f aca="false">SUMIF(Register!$J$8:$J$32,F$4,Register!$K$8:$K$32)</f>
        <v>32000</v>
      </c>
      <c r="G31" s="20" t="n">
        <f aca="false">SUMIF(Register!$J$8:$J$32,G$4,Register!$K$8:$K$32)</f>
        <v>160000</v>
      </c>
      <c r="H31" s="20" t="n">
        <f aca="false">SUMIF(Register!$J$8:$J$32,H$4,Register!$K$8:$K$32)</f>
        <v>28000</v>
      </c>
      <c r="I31" s="20" t="n">
        <f aca="false">SUMIF(Register!$J$8:$J$32,I$4,Register!$K$8:$K$32)</f>
        <v>85000</v>
      </c>
      <c r="J31" s="20" t="n">
        <f aca="false">SUMIF(Register!$J$8:$J$32,J$4,Register!$K$8:$K$32)</f>
        <v>75000</v>
      </c>
      <c r="K31" s="20" t="n">
        <f aca="false">SUMIF(Register!$J$8:$J$32,K$4,Register!$K$8:$K$32)</f>
        <v>0</v>
      </c>
      <c r="L31" s="20" t="n">
        <f aca="false">SUMIF(Register!$J$8:$J$32,L$4,Register!$K$8:$K$32)</f>
        <v>30000</v>
      </c>
      <c r="M31" s="20" t="n">
        <f aca="false">SUM(C31:L31)</f>
        <v>864000</v>
      </c>
    </row>
    <row r="32" customFormat="false" ht="15" hidden="false" customHeight="false" outlineLevel="0" collapsed="false">
      <c r="A32" s="13" t="s">
        <v>65</v>
      </c>
      <c r="C32" s="20" t="n">
        <f aca="false">SUMIF(Register!$J$8:$J$32,C$4,Register!$L$8:$L$32)</f>
        <v>14000</v>
      </c>
      <c r="D32" s="20" t="n">
        <f aca="false">SUMIF(Register!$J$8:$J$32,D$4,Register!$L$8:$L$32)</f>
        <v>28000</v>
      </c>
      <c r="E32" s="20" t="n">
        <f aca="false">SUMIF(Register!$J$8:$J$32,E$4,Register!$L$8:$L$32)</f>
        <v>140000</v>
      </c>
      <c r="F32" s="20" t="n">
        <f aca="false">SUMIF(Register!$J$8:$J$32,F$4,Register!$L$8:$L$32)</f>
        <v>12000</v>
      </c>
      <c r="G32" s="20" t="n">
        <f aca="false">SUMIF(Register!$J$8:$J$32,G$4,Register!$L$8:$L$32)</f>
        <v>35000</v>
      </c>
      <c r="H32" s="20" t="n">
        <f aca="false">SUMIF(Register!$J$8:$J$32,H$4,Register!$L$8:$L$32)</f>
        <v>4000</v>
      </c>
      <c r="I32" s="20" t="n">
        <f aca="false">SUMIF(Register!$J$8:$J$32,I$4,Register!$L$8:$L$32)</f>
        <v>20000</v>
      </c>
      <c r="J32" s="20" t="n">
        <f aca="false">SUMIF(Register!$J$8:$J$32,J$4,Register!$L$8:$L$32)</f>
        <v>15000</v>
      </c>
      <c r="K32" s="20" t="n">
        <f aca="false">SUMIF(Register!$J$8:$J$32,K$4,Register!$L$8:$L$32)</f>
        <v>0</v>
      </c>
      <c r="L32" s="20" t="n">
        <f aca="false">SUMIF(Register!$J$8:$J$32,L$4,Register!$L$8:$L$32)</f>
        <v>8000</v>
      </c>
      <c r="M32" s="20" t="n">
        <f aca="false">SUM(C32:L32)</f>
        <v>276000</v>
      </c>
    </row>
    <row r="33" customFormat="false" ht="15" hidden="false" customHeight="false" outlineLevel="0" collapsed="false">
      <c r="A33" s="21" t="s">
        <v>66</v>
      </c>
      <c r="B33" s="21"/>
      <c r="C33" s="22" t="n">
        <f aca="false">C31-C32</f>
        <v>52000</v>
      </c>
      <c r="D33" s="22" t="n">
        <f aca="false">D31-D32</f>
        <v>40000</v>
      </c>
      <c r="E33" s="22" t="n">
        <f aca="false">E31-E32</f>
        <v>180000</v>
      </c>
      <c r="F33" s="22" t="n">
        <f aca="false">F31-F32</f>
        <v>20000</v>
      </c>
      <c r="G33" s="22" t="n">
        <f aca="false">G31-G32</f>
        <v>125000</v>
      </c>
      <c r="H33" s="22" t="n">
        <f aca="false">H31-H32</f>
        <v>24000</v>
      </c>
      <c r="I33" s="22" t="n">
        <f aca="false">I31-I32</f>
        <v>65000</v>
      </c>
      <c r="J33" s="22" t="n">
        <f aca="false">J31-J32</f>
        <v>60000</v>
      </c>
      <c r="K33" s="22" t="n">
        <f aca="false">K31-K32</f>
        <v>0</v>
      </c>
      <c r="L33" s="22" t="n">
        <f aca="false">L31-L32</f>
        <v>22000</v>
      </c>
      <c r="M33" s="22" t="n">
        <f aca="false">SUM(C33:L33)</f>
        <v>588000</v>
      </c>
    </row>
    <row r="34" customFormat="false" ht="15" hidden="false" customHeight="false" outlineLevel="0" collapsed="false">
      <c r="A34" s="13" t="s">
        <v>67</v>
      </c>
      <c r="C34" s="20" t="n">
        <f aca="false">C33*Register!$B$5</f>
        <v>5200</v>
      </c>
      <c r="D34" s="20" t="n">
        <f aca="false">D33*Register!$B$5</f>
        <v>4000</v>
      </c>
      <c r="E34" s="20" t="n">
        <f aca="false">E33*Register!$B$5</f>
        <v>18000</v>
      </c>
      <c r="F34" s="20" t="n">
        <f aca="false">F33*Register!$B$5</f>
        <v>2000</v>
      </c>
      <c r="G34" s="20" t="n">
        <f aca="false">G33*Register!$B$5</f>
        <v>12500</v>
      </c>
      <c r="H34" s="20" t="n">
        <f aca="false">H33*Register!$B$5</f>
        <v>2400</v>
      </c>
      <c r="I34" s="20" t="n">
        <f aca="false">I33*Register!$B$5</f>
        <v>6500</v>
      </c>
      <c r="J34" s="20" t="n">
        <f aca="false">J33*Register!$B$5</f>
        <v>6000</v>
      </c>
      <c r="K34" s="20" t="n">
        <f aca="false">K33*Register!$B$5</f>
        <v>0</v>
      </c>
      <c r="L34" s="20" t="n">
        <f aca="false">L33*Register!$B$5</f>
        <v>2200</v>
      </c>
      <c r="M34" s="20" t="n">
        <f aca="false">SUM(C34:L34)</f>
        <v>58800</v>
      </c>
    </row>
    <row r="35" customFormat="false" ht="15" hidden="false" customHeight="false" outlineLevel="0" collapsed="false">
      <c r="A35" s="21" t="s">
        <v>68</v>
      </c>
      <c r="B35" s="21"/>
      <c r="C35" s="22" t="n">
        <f aca="false">C33+C34</f>
        <v>57200</v>
      </c>
      <c r="D35" s="22" t="n">
        <f aca="false">D33+D34</f>
        <v>44000</v>
      </c>
      <c r="E35" s="22" t="n">
        <f aca="false">E33+E34</f>
        <v>198000</v>
      </c>
      <c r="F35" s="22" t="n">
        <f aca="false">F33+F34</f>
        <v>22000</v>
      </c>
      <c r="G35" s="22" t="n">
        <f aca="false">G33+G34</f>
        <v>137500</v>
      </c>
      <c r="H35" s="22" t="n">
        <f aca="false">H33+H34</f>
        <v>26400</v>
      </c>
      <c r="I35" s="22" t="n">
        <f aca="false">I33+I34</f>
        <v>71500</v>
      </c>
      <c r="J35" s="22" t="n">
        <f aca="false">J33+J34</f>
        <v>66000</v>
      </c>
      <c r="K35" s="22" t="n">
        <f aca="false">K33+K34</f>
        <v>0</v>
      </c>
      <c r="L35" s="22" t="n">
        <f aca="false">L33+L34</f>
        <v>24200</v>
      </c>
      <c r="M35" s="22" t="n">
        <f aca="false">SUM(C35:L35)</f>
        <v>646800</v>
      </c>
    </row>
    <row r="36" customFormat="false" ht="15" hidden="false" customHeight="false" outlineLevel="0" collapsed="false">
      <c r="A36" s="13" t="s">
        <v>69</v>
      </c>
      <c r="C36" s="20" t="n">
        <f aca="false">C33</f>
        <v>52000</v>
      </c>
      <c r="D36" s="20" t="n">
        <f aca="false">C36+D33</f>
        <v>92000</v>
      </c>
      <c r="E36" s="20" t="n">
        <f aca="false">D36+E33</f>
        <v>272000</v>
      </c>
      <c r="F36" s="20" t="n">
        <f aca="false">E36+F33</f>
        <v>292000</v>
      </c>
      <c r="G36" s="20" t="n">
        <f aca="false">F36+G33</f>
        <v>417000</v>
      </c>
      <c r="H36" s="20" t="n">
        <f aca="false">G36+H33</f>
        <v>441000</v>
      </c>
      <c r="I36" s="20" t="n">
        <f aca="false">H36+I33</f>
        <v>506000</v>
      </c>
      <c r="J36" s="20" t="n">
        <f aca="false">I36+J33</f>
        <v>566000</v>
      </c>
      <c r="K36" s="20" t="n">
        <f aca="false">J36+K33</f>
        <v>566000</v>
      </c>
      <c r="L36" s="20" t="n">
        <f aca="false">K36+L33</f>
        <v>588000</v>
      </c>
    </row>
    <row r="38" customFormat="false" ht="15" hidden="false" customHeight="false" outlineLevel="0" collapsed="false">
      <c r="A38" s="3" t="s">
        <v>70</v>
      </c>
      <c r="M38" s="25" t="n">
        <f aca="false">SUM(M6:M30)-M33</f>
        <v>0</v>
      </c>
      <c r="N38" s="3" t="s">
        <v>71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2026-10-26T07:21:26Z</dcterms:created>
  <dc:creator>openpyxl</dc:creator>
  <dc:description/>
  <dc:language>en-US</dc:language>
  <cp:lastModifiedBy/>
  <dcterms:modified xsi:type="dcterms:W3CDTF">2026-10-26T07:21:26Z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